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2000" firstSheet="0" activeTab="0"/>
  </bookViews>
  <sheets>
    <sheet sheetId="1" name="Dashboard" state="visible" r:id="rId4"/>
    <sheet sheetId="2" name="How to use" state="visible" r:id="rId5"/>
    <sheet sheetId="3" name="Tool Inventory" state="visible" r:id="rId6"/>
    <sheet sheetId="4" name="Checkout Log" state="visible" r:id="rId7"/>
    <sheet sheetId="5" name="Maintenance Log" state="visible" r:id="rId8"/>
    <sheet sheetId="6" name="Lists" state="visible" r:id="rId9"/>
  </sheets>
  <definedNames>
    <definedName name="_xlnm.Print_Area" localSheetId="0">'Dashboard'!$A1:$L31</definedName>
    <definedName name="_xlnm.Print_Area" localSheetId="1">'How to use'!$A1:$E51</definedName>
    <definedName name="_xlnm.Print_Titles" localSheetId="2">'Tool Inventory'!$1:$1</definedName>
    <definedName name="_xlnm.Print_Titles" localSheetId="3">'Checkout Log'!$1:$1</definedName>
    <definedName name="_xlnm.Print_Titles" localSheetId="4">'Maintenance Log'!$1:$1</definedName>
    <definedName name="_xlnm.Print_Area" localSheetId="5">'Lists'!$A1:$H21</definedName>
  </definedName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The short ID on the tool's label, such as T-001. Keep each ID unique.</t>
        </r>
      </text>
    </comment>
    <comment ref="G1" authorId="0">
      <text>
        <r>
          <t>A barcode already on the tool, if it has one. Leave it blank otherwise.</t>
        </r>
      </text>
    </comment>
    <comment ref="I1" authorId="0">
      <text>
        <r>
          <t>Update this when a tool leaves, comes back or goes to repair. The logs don't change it for you.</t>
        </r>
      </text>
    </comment>
    <comment ref="P1" authorId="0">
      <text>
        <r>
          <t>The date the next service is due. It turns amber 30 days ahead and red once it has passed.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B1" authorId="0">
      <text>
        <r>
          <t>The short ID on the tool's label, such as T-001.</t>
        </r>
      </text>
    </comment>
    <comment ref="G1" authorId="0">
      <text>
        <r>
          <t>Enter the date the tool came back. Leave it blank while the tool is out.</t>
        </r>
      </text>
    </comment>
    <comment ref="H1" authorId="0">
      <text>
        <r>
          <t>How the tool looked when it came back. Pick from the list.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B1" authorId="0">
      <text>
        <r>
          <t>The short ID on the tool's label, such as T-001.</t>
        </r>
      </text>
    </comment>
    <comment ref="G1" authorId="0">
      <text>
        <r>
          <t>The date the next service is due. It turns amber 30 days ahead and red once it has passed.</t>
        </r>
      </text>
    </comment>
  </commentList>
</comments>
</file>

<file path=xl/sharedStrings.xml><?xml version="1.0" encoding="utf-8"?>
<sst xmlns="http://schemas.openxmlformats.org/spreadsheetml/2006/main" count="288" uniqueCount="178">
  <si>
    <t>Tool &amp; Equipment Inventory</t>
  </si>
  <si>
    <t>New here? Start with How to use →</t>
  </si>
  <si>
    <t>Active tools</t>
  </si>
  <si>
    <t>Available</t>
  </si>
  <si>
    <t>Checked out</t>
  </si>
  <si>
    <t>In repair</t>
  </si>
  <si>
    <t>Lost/Missing</t>
  </si>
  <si>
    <t>Overdue returns</t>
  </si>
  <si>
    <t>Service due in 30 days</t>
  </si>
  <si>
    <t>Total purchase value</t>
  </si>
  <si>
    <t>By location</t>
  </si>
  <si>
    <t>By category</t>
  </si>
  <si>
    <t>Location</t>
  </si>
  <si>
    <t>Category</t>
  </si>
  <si>
    <t>Purchase value</t>
  </si>
  <si>
    <t>Needs attention</t>
  </si>
  <si>
    <t>Filter Tool Inventory by Tool Status or Due Back to see the tools behind each count.</t>
  </si>
  <si>
    <t>Overdue returns (checked out, Due Back has passed)</t>
  </si>
  <si>
    <t>Checked out with no Due Back date</t>
  </si>
  <si>
    <t>Service overdue (Next Service Due has passed)</t>
  </si>
  <si>
    <t>Service due in the next 30 days</t>
  </si>
  <si>
    <t>Overdue in the Checkout Log (no Date Returned)</t>
  </si>
  <si>
    <t>Sample data is marked EXAMPLE. Retired tools are not counted in the totals. See How to use to clear the examples.</t>
  </si>
  <si>
    <t>How to use this workbook</t>
  </si>
  <si>
    <t>Set up in about 5 minutes. Then log every check-out and check-in.</t>
  </si>
  <si>
    <t>Tip: the tabs at the bottom of the window also switch between sheets.</t>
  </si>
  <si>
    <t>Quick start (5 minutes)</t>
  </si>
  <si>
    <t>1</t>
  </si>
  <si>
    <r>
      <rPr>
        <b/>
        <color rgb="FF0A0A0A"/>
        <sz val="10"/>
        <rFont val="Arial"/>
      </rPr>
      <t>Replace the sample lists.</t>
    </r>
    <r>
      <rPr>
        <color rgb="FF0A0A0A"/>
        <sz val="10"/>
        <rFont val="Arial"/>
      </rPr>
      <t xml:space="preserve"> On Lists, swap the sample categories, locations and people for your own.</t>
    </r>
  </si>
  <si>
    <t>Go to Lists →</t>
  </si>
  <si>
    <t>2</t>
  </si>
  <si>
    <r>
      <rPr>
        <b/>
        <color rgb="FF0A0A0A"/>
        <sz val="10"/>
        <rFont val="Arial"/>
      </rPr>
      <t>Clear the examples.</t>
    </r>
    <r>
      <rPr>
        <color rgb="FF0A0A0A"/>
        <sz val="10"/>
        <rFont val="Arial"/>
      </rPr>
      <t xml:space="preserve"> On each tab below, select the rows marked EXAMPLE and delete them.</t>
    </r>
  </si>
  <si>
    <t>Tool Inventory →</t>
  </si>
  <si>
    <t>Checkout Log →</t>
  </si>
  <si>
    <t>Maintenance Log →</t>
  </si>
  <si>
    <t>3</t>
  </si>
  <si>
    <r>
      <rPr>
        <b/>
        <color rgb="FF0A0A0A"/>
        <sz val="10"/>
        <rFont val="Arial"/>
      </rPr>
      <t>Add each tool.</t>
    </r>
    <r>
      <rPr>
        <color rgb="FF0A0A0A"/>
        <sz val="10"/>
        <rFont val="Arial"/>
      </rPr>
      <t xml:space="preserve"> On Tool Inventory, give it an ID and a name, then fill in what you know.</t>
    </r>
  </si>
  <si>
    <t>Go to Tool Inventory →</t>
  </si>
  <si>
    <t>4</t>
  </si>
  <si>
    <r>
      <rPr>
        <b/>
        <color rgb="FF0A0A0A"/>
        <sz val="10"/>
        <rFont val="Arial"/>
      </rPr>
      <t>Check the Dashboard once a week.</t>
    </r>
    <r>
      <rPr>
        <color rgb="FF0A0A0A"/>
        <sz val="10"/>
        <rFont val="Arial"/>
      </rPr>
      <t xml:space="preserve"> Start with Needs attention.</t>
    </r>
  </si>
  <si>
    <t>Go to Dashboard →</t>
  </si>
  <si>
    <t>Everyday use</t>
  </si>
  <si>
    <t>Check out</t>
  </si>
  <si>
    <t>Check in</t>
  </si>
  <si>
    <t>Service</t>
  </si>
  <si>
    <r>
      <rPr>
        <b/>
        <color rgb="FF0A0A0A"/>
        <sz val="10"/>
        <rFont val="Arial"/>
      </rPr>
      <t>Add a Checkout Log row:</t>
    </r>
    <r>
      <rPr>
        <color rgb="FF0A0A0A"/>
        <sz val="10"/>
        <rFont val="Arial"/>
      </rPr>
      <t xml:space="preserve"> the date, the tool ID, who has it and when it's due back. Then set the tool's Tool Status to Checked out.</t>
    </r>
  </si>
  <si>
    <r>
      <rPr>
        <b/>
        <color rgb="FF0A0A0A"/>
        <sz val="10"/>
        <rFont val="Arial"/>
      </rPr>
      <t>Enter the Date Returned on the Checkout Log.</t>
    </r>
    <r>
      <rPr>
        <color rgb="FF0A0A0A"/>
        <sz val="10"/>
        <rFont val="Arial"/>
      </rPr>
      <t xml:space="preserve"> Then set the tool's Tool Status back to Available.</t>
    </r>
  </si>
  <si>
    <r>
      <rPr>
        <b/>
        <color rgb="FF0A0A0A"/>
        <sz val="10"/>
        <rFont val="Arial"/>
      </rPr>
      <t>Add a Maintenance Log row.</t>
    </r>
    <r>
      <rPr>
        <color rgb="FF0A0A0A"/>
        <sz val="10"/>
        <rFont val="Arial"/>
      </rPr>
      <t xml:space="preserve"> Then update Last Service and Next Service Due on Tool Inventory.</t>
    </r>
  </si>
  <si>
    <t>What the colors mean</t>
  </si>
  <si>
    <t>Red means act now. Amber means coming up.</t>
  </si>
  <si>
    <t>On the shelf and ready to check out.</t>
  </si>
  <si>
    <t>With someone now. Check the Due Back date.</t>
  </si>
  <si>
    <t>Out of use until it has been fixed or serviced.</t>
  </si>
  <si>
    <t>Can't be found. Keep the row so the history stays.</t>
  </si>
  <si>
    <t>Retired</t>
  </si>
  <si>
    <t>No longer in use. Left out of the totals.</t>
  </si>
  <si>
    <t>Overdue return</t>
  </si>
  <si>
    <t>Checked out, and the Due Back date has passed.</t>
  </si>
  <si>
    <t>Service due soon</t>
  </si>
  <si>
    <t>Next Service Due is within 30 days.</t>
  </si>
  <si>
    <t>Returned</t>
  </si>
  <si>
    <t>Checked back in. The Checkout Log keeps the record.</t>
  </si>
  <si>
    <t>Tabs at a glance</t>
  </si>
  <si>
    <t>Dashboard</t>
  </si>
  <si>
    <t>Totals, overdue returns, service dates, and counts by location and category.</t>
  </si>
  <si>
    <t>How to use</t>
  </si>
  <si>
    <t>This guide: setup, colors and tips.</t>
  </si>
  <si>
    <t>Tool Inventory</t>
  </si>
  <si>
    <t>One row per tool: where it lives, who has it, its status and service dates.</t>
  </si>
  <si>
    <t>Checkout Log</t>
  </si>
  <si>
    <t>Every check-out and check-in, with the holder, the due date and the return date.</t>
  </si>
  <si>
    <t>Maintenance Log</t>
  </si>
  <si>
    <t>Each service or repair: who did it, what it cost, and when the next one is due.</t>
  </si>
  <si>
    <t>Lists</t>
  </si>
  <si>
    <t>The categories, locations, people, statuses and conditions behind the dropdowns.</t>
  </si>
  <si>
    <t>Keep it working</t>
  </si>
  <si>
    <t>•</t>
  </si>
  <si>
    <t>Don't sort or insert rows on Lists.</t>
  </si>
  <si>
    <t>Retired tools are left out of the totals.</t>
  </si>
  <si>
    <t>Dates in the example rows are formulas, so type over them.</t>
  </si>
  <si>
    <t>The breakdowns show up to 10 categories and 10 locations.</t>
  </si>
  <si>
    <t>Clear the EXAMPLE rows before real use.</t>
  </si>
  <si>
    <t>Moving to software (optional)</t>
  </si>
  <si>
    <t>Use these steps only if you move this list into OrbitEquip.</t>
  </si>
  <si>
    <t>1.</t>
  </si>
  <si>
    <t>Delete the EXAMPLE rows on Tool Inventory first.</t>
  </si>
  <si>
    <t>2.</t>
  </si>
  <si>
    <t>With the Tool Inventory tab selected, save the file as CSV. In Excel, choose CSV UTF-8 if it's offered.</t>
  </si>
  <si>
    <t>3.</t>
  </si>
  <si>
    <t>In OrbitEquip, go to Assets, select Import, and upload the CSV.</t>
  </si>
  <si>
    <t>4.</t>
  </si>
  <si>
    <t>In the column mapping, six columns match automatically: Tool Name, Category, Location, Serial Number, Existing Barcode and Notes. Set every other column to Do not import.</t>
  </si>
  <si>
    <t>5.</t>
  </si>
  <si>
    <t>Import. If some rows fail, fix those rows and import only them. Importing the whole file again creates duplicate tools for rows without an Existing Barcode.</t>
  </si>
  <si>
    <t>Full steps: https://orbitequip.com/help/import-assets-from-csv/</t>
  </si>
  <si>
    <t>Tool ID</t>
  </si>
  <si>
    <t>Tool Name</t>
  </si>
  <si>
    <t>Brand</t>
  </si>
  <si>
    <t>Model</t>
  </si>
  <si>
    <t>Serial Number</t>
  </si>
  <si>
    <t>Existing Barcode</t>
  </si>
  <si>
    <t>Tool Status</t>
  </si>
  <si>
    <t>Tool Condition</t>
  </si>
  <si>
    <t>Assigned To</t>
  </si>
  <si>
    <t>Due Back</t>
  </si>
  <si>
    <t>Purchase Date</t>
  </si>
  <si>
    <t>Purchase Cost</t>
  </si>
  <si>
    <t>Last Service</t>
  </si>
  <si>
    <t>Next Service Due</t>
  </si>
  <si>
    <t>Notes</t>
  </si>
  <si>
    <t>T-001</t>
  </si>
  <si>
    <t>EXAMPLE - Cordless drill</t>
  </si>
  <si>
    <t>Power tools</t>
  </si>
  <si>
    <t>Generic</t>
  </si>
  <si>
    <t>M-01</t>
  </si>
  <si>
    <t>SN-1001</t>
  </si>
  <si>
    <t>Van 1</t>
  </si>
  <si>
    <t>Good</t>
  </si>
  <si>
    <t>EXAMPLE row. Delete before use.</t>
  </si>
  <si>
    <t>T-002</t>
  </si>
  <si>
    <t>EXAMPLE - Impact driver</t>
  </si>
  <si>
    <t>M-02</t>
  </si>
  <si>
    <t>SN-1002</t>
  </si>
  <si>
    <t>Sam</t>
  </si>
  <si>
    <t>T-003</t>
  </si>
  <si>
    <t>EXAMPLE - Laser level</t>
  </si>
  <si>
    <t>Hand tools</t>
  </si>
  <si>
    <t>M-03</t>
  </si>
  <si>
    <t>Shop</t>
  </si>
  <si>
    <t>T-004</t>
  </si>
  <si>
    <t>EXAMPLE - Tape measure 25 ft</t>
  </si>
  <si>
    <t>M-04</t>
  </si>
  <si>
    <t>Fair</t>
  </si>
  <si>
    <t>T-005</t>
  </si>
  <si>
    <t>EXAMPLE - 24 ft extension ladder</t>
  </si>
  <si>
    <t>Access equipment</t>
  </si>
  <si>
    <t>M-05</t>
  </si>
  <si>
    <t>SN-5001</t>
  </si>
  <si>
    <t>Van 2</t>
  </si>
  <si>
    <t>Jordan</t>
  </si>
  <si>
    <t>T-006</t>
  </si>
  <si>
    <t>EXAMPLE - Pipe cutter</t>
  </si>
  <si>
    <t>M-06</t>
  </si>
  <si>
    <t>T-007</t>
  </si>
  <si>
    <t>EXAMPLE - Circular saw</t>
  </si>
  <si>
    <t>M-07</t>
  </si>
  <si>
    <t>SN-7001</t>
  </si>
  <si>
    <t>Needs repair</t>
  </si>
  <si>
    <t>T-008</t>
  </si>
  <si>
    <t>EXAMPLE - Stud finder</t>
  </si>
  <si>
    <t>M-08</t>
  </si>
  <si>
    <t>T-009</t>
  </si>
  <si>
    <t>EXAMPLE - Heat gun (old)</t>
  </si>
  <si>
    <t>M-09</t>
  </si>
  <si>
    <t>T-010</t>
  </si>
  <si>
    <t>EXAMPLE - Scaffold clamp</t>
  </si>
  <si>
    <t>M-10</t>
  </si>
  <si>
    <t>Alex</t>
  </si>
  <si>
    <t>Date Out</t>
  </si>
  <si>
    <t>Checked Out To</t>
  </si>
  <si>
    <t>Jobsite / Van</t>
  </si>
  <si>
    <t>Date Returned</t>
  </si>
  <si>
    <t>Condition on Return</t>
  </si>
  <si>
    <t>Jobsite A</t>
  </si>
  <si>
    <t>EXAMPLE row. Overdue on purpose.</t>
  </si>
  <si>
    <t>EXAMPLE row.</t>
  </si>
  <si>
    <t>Jobsite B</t>
  </si>
  <si>
    <t>EXAMPLE row. Returned.</t>
  </si>
  <si>
    <t>Date</t>
  </si>
  <si>
    <t>Work Done</t>
  </si>
  <si>
    <t>Done By</t>
  </si>
  <si>
    <t>Cost</t>
  </si>
  <si>
    <t>EXAMPLE: Blade replaced</t>
  </si>
  <si>
    <t>EXAMPLE: Rungs and feet inspected</t>
  </si>
  <si>
    <t>Categories</t>
  </si>
  <si>
    <t>Locations</t>
  </si>
  <si>
    <t>People</t>
  </si>
  <si>
    <t xml:space="preserve">Edit these lists. The dropdowns and the Dashboard read them. Add names in the next empty cell. Don't sort or insert rows.
Tool Status: the five names feed the Dashboard counts. Retired is left out of the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</si>
</sst>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"/>
    <numFmt numFmtId="165" formatCode="$#,##0.00"/>
    <numFmt numFmtId="166" formatCode="d mmm yyyy"/>
  </numFmts>
  <fonts count="19" x14ac:knownFonts="1">
    <font>
      <family val="2"/>
      <sz val="10"/>
      <color rgb="FF0A0A0A"/>
      <name val="Arial"/>
    </font>
    <font>
      <b/>
      <color rgb="FFFFFFFF"/>
      <sz val="18"/>
      <name val="Arial"/>
    </font>
    <font>
      <color rgb="FF737373"/>
      <sz val="9"/>
      <name val="Arial"/>
    </font>
    <font>
      <u/>
      <color rgb="FF1D4ED8"/>
      <sz val="9"/>
      <name val="Arial"/>
    </font>
    <font>
      <b/>
      <color rgb="FFFFFFFF"/>
      <sz val="9"/>
      <name val="Arial"/>
    </font>
    <font>
      <b/>
      <color rgb="FFFFFFFF"/>
      <sz val="22"/>
      <name val="Arial"/>
    </font>
    <font>
      <b/>
      <color rgb="FF0A0A0A"/>
      <sz val="12"/>
      <name val="Arial"/>
    </font>
    <font>
      <b/>
      <color rgb="FFFFFFFF"/>
      <sz val="10"/>
      <name val="Arial"/>
    </font>
    <font>
      <color rgb="FF0A0A0A"/>
      <sz val="10"/>
      <name val="Arial"/>
    </font>
    <font>
      <b/>
      <color rgb="FF0A0A0A"/>
      <sz val="10"/>
      <name val="Arial"/>
    </font>
    <font>
      <u/>
      <color rgb="FF1D4ED8"/>
      <sz val="10"/>
      <name val="Arial"/>
    </font>
    <font>
      <b/>
      <color rgb="FF166534"/>
      <sz val="10"/>
      <name val="Arial"/>
    </font>
    <font>
      <color rgb="FF1E40AF"/>
      <sz val="10"/>
      <name val="Arial"/>
    </font>
    <font>
      <color rgb="FF92400E"/>
      <sz val="10"/>
      <name val="Arial"/>
    </font>
    <font>
      <color rgb="FF991B1B"/>
      <sz val="10"/>
      <name val="Arial"/>
    </font>
    <font>
      <color rgb="FF404040"/>
      <sz val="10"/>
      <name val="Arial"/>
    </font>
    <font>
      <b/>
      <color rgb="FF991B1B"/>
      <sz val="10"/>
      <name val="Arial"/>
    </font>
    <font>
      <color rgb="FF737373"/>
      <sz val="10"/>
      <name val="Arial"/>
    </font>
    <font>
      <b/>
      <color rgb="FF737373"/>
      <sz val="12"/>
      <name val="Arial"/>
    </font>
  </fonts>
  <fills count="14">
    <fill>
      <patternFill patternType="none"/>
    </fill>
    <fill>
      <patternFill patternType="gray125"/>
    </fill>
    <fill>
      <patternFill patternType="solid">
        <fgColor rgb="FF171717"/>
      </patternFill>
    </fill>
    <fill>
      <patternFill patternType="solid">
        <fgColor rgb="FF15803D"/>
      </patternFill>
    </fill>
    <fill>
      <patternFill patternType="solid">
        <fgColor rgb="FF1D4ED8"/>
      </patternFill>
    </fill>
    <fill>
      <patternFill patternType="solid">
        <fgColor rgb="FFB45309"/>
      </patternFill>
    </fill>
    <fill>
      <patternFill patternType="solid">
        <fgColor rgb="FFB91C1C"/>
      </patternFill>
    </fill>
    <fill>
      <patternFill patternType="solid">
        <fgColor rgb="FFF5F5F5"/>
      </patternFill>
    </fill>
    <fill>
      <patternFill patternType="solid">
        <fgColor rgb="FFDCFCE7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FEE2E2"/>
      </patternFill>
    </fill>
    <fill>
      <patternFill patternType="solid">
        <fgColor rgb="FFE5E5E5"/>
      </patternFill>
    </fill>
    <fill>
      <patternFill patternType="solid">
        <fgColor rgb="FFFAFAFA"/>
      </patternFill>
    </fill>
  </fills>
  <borders count="11">
    <border>
      <left/>
      <right/>
      <top/>
      <bottom/>
      <diagonal/>
    </border>
    <border>
      <left/>
      <right/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/>
      <top/>
      <bottom style="thin">
        <color rgb="FFE5E5E5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/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/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/>
      <right style="thin">
        <color rgb="FFE5E5E5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4" fillId="2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4" fillId="5" borderId="0" xfId="0" applyFont="1" applyFill="1" applyAlignment="1">
      <alignment horizontal="left" vertical="center" indent="1"/>
    </xf>
    <xf numFmtId="1" fontId="5" fillId="2" borderId="0" xfId="0" applyNumberFormat="1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 indent="1"/>
    </xf>
    <xf numFmtId="1" fontId="5" fillId="6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right" vertical="center" indent="1"/>
    </xf>
    <xf numFmtId="0" fontId="8" fillId="0" borderId="1" xfId="0" applyFont="1" applyBorder="1" applyAlignment="1">
      <alignment horizontal="left" vertical="center" indent="1"/>
    </xf>
    <xf numFmtId="1" fontId="8" fillId="0" borderId="2" xfId="0" applyNumberFormat="1" applyFont="1" applyBorder="1" applyAlignment="1">
      <alignment horizontal="right" vertical="center" indent="1"/>
    </xf>
    <xf numFmtId="1" fontId="8" fillId="0" borderId="3" xfId="0" applyNumberFormat="1" applyFont="1" applyBorder="1" applyAlignment="1">
      <alignment horizontal="right" vertical="center" indent="1"/>
    </xf>
    <xf numFmtId="165" fontId="8" fillId="0" borderId="3" xfId="0" applyNumberFormat="1" applyFont="1" applyBorder="1" applyAlignment="1">
      <alignment horizontal="right" vertical="center" indent="1"/>
    </xf>
    <xf numFmtId="0" fontId="8" fillId="0" borderId="4" xfId="0" applyFont="1" applyBorder="1" applyAlignment="1">
      <alignment horizontal="left" vertical="center" indent="1"/>
    </xf>
    <xf numFmtId="1" fontId="8" fillId="0" borderId="5" xfId="0" applyNumberFormat="1" applyFont="1" applyBorder="1" applyAlignment="1">
      <alignment horizontal="right" vertical="center" indent="1"/>
    </xf>
    <xf numFmtId="1" fontId="8" fillId="0" borderId="6" xfId="0" applyNumberFormat="1" applyFont="1" applyBorder="1" applyAlignment="1">
      <alignment horizontal="right" vertical="center" indent="1"/>
    </xf>
    <xf numFmtId="165" fontId="8" fillId="0" borderId="6" xfId="0" applyNumberFormat="1" applyFont="1" applyBorder="1" applyAlignment="1">
      <alignment horizontal="right" vertical="center" indent="1"/>
    </xf>
    <xf numFmtId="1" fontId="9" fillId="0" borderId="2" xfId="0" applyNumberFormat="1" applyFont="1" applyBorder="1" applyAlignment="1">
      <alignment horizontal="right" vertical="center" indent="1"/>
    </xf>
    <xf numFmtId="0" fontId="8" fillId="7" borderId="4" xfId="0" applyFont="1" applyFill="1" applyBorder="1" applyAlignment="1">
      <alignment horizontal="left" vertical="center" indent="1"/>
    </xf>
    <xf numFmtId="1" fontId="9" fillId="7" borderId="5" xfId="0" applyNumberFormat="1" applyFont="1" applyFill="1" applyBorder="1" applyAlignment="1">
      <alignment horizontal="right" vertical="center" indent="1"/>
    </xf>
    <xf numFmtId="1" fontId="9" fillId="0" borderId="5" xfId="0" applyNumberFormat="1" applyFont="1" applyBorder="1" applyAlignment="1">
      <alignment horizontal="right" vertical="center" indent="1"/>
    </xf>
    <xf numFmtId="0" fontId="6" fillId="7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9" fillId="0" borderId="7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 indent="1"/>
    </xf>
    <xf numFmtId="0" fontId="0" fillId="0" borderId="5" xfId="0" applyBorder="1"/>
    <xf numFmtId="0" fontId="0" fillId="0" borderId="6" xfId="0" applyBorder="1"/>
    <xf numFmtId="0" fontId="10" fillId="0" borderId="6" xfId="0" applyFont="1" applyBorder="1" applyAlignment="1">
      <alignment horizontal="left" vertical="center" indent="1"/>
    </xf>
    <xf numFmtId="0" fontId="11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7" fillId="1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7" borderId="0" xfId="0" applyFont="1" applyFill="1" applyAlignment="1">
      <alignment horizontal="left" vertical="center" inden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right" vertical="center" wrapText="1" indent="1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 indent="1"/>
    </xf>
    <xf numFmtId="49" fontId="8" fillId="7" borderId="3" xfId="0" applyNumberFormat="1" applyFont="1" applyFill="1" applyBorder="1" applyAlignment="1">
      <alignment horizontal="left" vertical="center" indent="1"/>
    </xf>
    <xf numFmtId="0" fontId="8" fillId="7" borderId="3" xfId="0" applyFont="1" applyFill="1" applyBorder="1" applyAlignment="1">
      <alignment horizontal="center" vertical="center"/>
    </xf>
    <xf numFmtId="166" fontId="8" fillId="7" borderId="3" xfId="0" applyNumberFormat="1" applyFont="1" applyFill="1" applyBorder="1" applyAlignment="1">
      <alignment horizontal="right" vertical="center" indent="1"/>
    </xf>
    <xf numFmtId="165" fontId="8" fillId="7" borderId="3" xfId="0" applyNumberFormat="1" applyFont="1" applyFill="1" applyBorder="1" applyAlignment="1">
      <alignment horizontal="right" vertical="center" inden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1"/>
    </xf>
    <xf numFmtId="49" fontId="8" fillId="0" borderId="6" xfId="0" applyNumberFormat="1" applyFont="1" applyBorder="1" applyAlignment="1">
      <alignment horizontal="left" vertical="center" indent="1"/>
    </xf>
    <xf numFmtId="0" fontId="8" fillId="0" borderId="6" xfId="0" applyFont="1" applyBorder="1" applyAlignment="1">
      <alignment horizontal="center" vertical="center"/>
    </xf>
    <xf numFmtId="166" fontId="8" fillId="0" borderId="6" xfId="0" applyNumberFormat="1" applyFont="1" applyBorder="1" applyAlignment="1">
      <alignment horizontal="right" vertical="center" indent="1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left" vertical="center" indent="1"/>
    </xf>
    <xf numFmtId="49" fontId="8" fillId="7" borderId="6" xfId="0" applyNumberFormat="1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center" vertical="center"/>
    </xf>
    <xf numFmtId="166" fontId="8" fillId="7" borderId="6" xfId="0" applyNumberFormat="1" applyFont="1" applyFill="1" applyBorder="1" applyAlignment="1">
      <alignment horizontal="right" vertical="center" indent="1"/>
    </xf>
    <xf numFmtId="165" fontId="8" fillId="7" borderId="6" xfId="0" applyNumberFormat="1" applyFont="1" applyFill="1" applyBorder="1" applyAlignment="1">
      <alignment horizontal="right" vertical="center" indent="1"/>
    </xf>
    <xf numFmtId="166" fontId="8" fillId="7" borderId="2" xfId="0" applyNumberFormat="1" applyFont="1" applyFill="1" applyBorder="1" applyAlignment="1">
      <alignment horizontal="right" vertical="center" indent="1"/>
    </xf>
    <xf numFmtId="166" fontId="8" fillId="0" borderId="5" xfId="0" applyNumberFormat="1" applyFont="1" applyBorder="1" applyAlignment="1">
      <alignment horizontal="right" vertical="center" indent="1"/>
    </xf>
    <xf numFmtId="166" fontId="8" fillId="7" borderId="5" xfId="0" applyNumberFormat="1" applyFont="1" applyFill="1" applyBorder="1" applyAlignment="1">
      <alignment horizontal="right" vertical="center" indent="1"/>
    </xf>
    <xf numFmtId="0" fontId="8" fillId="10" borderId="0" xfId="0" applyFont="1" applyFill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</cellXfs>
  <cellStyles count="1">
    <cellStyle name="Normal" xfId="0" builtinId="0"/>
  </cellStyles>
  <dxfs count="16">
    <dxf>
      <fill>
        <patternFill patternType="solid">
          <bgColor rgb="FFF5F5F5"/>
        </patternFill>
      </fill>
    </dxf>
    <dxf>
      <fill>
        <patternFill patternType="solid">
          <bgColor rgb="FFF5F5F5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color rgb="FF1E40AF"/>
      </font>
      <fill>
        <patternFill patternType="solid">
          <bgColor rgb="FFDBEAFE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91B1B"/>
      </font>
      <fill>
        <patternFill patternType="solid">
          <bgColor rgb="FFFEE2E2"/>
        </patternFill>
      </fill>
    </dxf>
    <dxf>
      <font>
        <color rgb="FF404040"/>
      </font>
      <fill>
        <patternFill patternType="solid">
          <bgColor rgb="FFE5E5E5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91B1B"/>
      </font>
      <fill>
        <patternFill patternType="solid">
          <bgColor rgb="FFFEE2E2"/>
        </patternFill>
      </fill>
    </dxf>
    <dxf>
      <font>
        <color rgb="FF737373"/>
      </font>
      <fill>
        <patternFill patternType="solid">
          <bgColor rgb="FFFAFAFA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ill>
        <patternFill patternType="solid">
          <bgColor rgb="FFF5F5F5"/>
        </patternFill>
      </fill>
    </dxf>
    <dxf>
      <fill>
        <patternFill patternType="solid">
          <bgColor rgb="FFF5F5F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9" Type="http://schemas.openxmlformats.org/officeDocument/2006/relationships/hyperlink" Target="https://orbitequip.com/help/import-assets-from-csv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717"/>
    <pageSetUpPr fitToPage="1"/>
  </sheetPr>
  <dimension ref="A1:L31"/>
  <sheetViews>
    <sheetView workbookViewId="0" tabSelected="1" showGridLines="0"/>
  </sheetViews>
  <sheetFormatPr defaultRowHeight="15" outlineLevelRow="0" outlineLevelCol="0" x14ac:dyDescent="55"/>
  <cols>
    <col min="1" max="1" width="2" customWidth="1"/>
    <col min="2" max="3" width="16" customWidth="1"/>
    <col min="4" max="4" width="2" customWidth="1"/>
    <col min="5" max="6" width="16" customWidth="1"/>
    <col min="7" max="7" width="2" customWidth="1"/>
    <col min="8" max="9" width="16" customWidth="1"/>
    <col min="10" max="10" width="2" customWidth="1"/>
    <col min="11" max="12" width="16" customWidth="1"/>
  </cols>
  <sheetData>
    <row r="1" ht="40" customHeight="1" spans="1:12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B2" s="2">
        <f>"Updated "&amp;TEXT(TODAY(),"d mmm yyyy")</f>
      </c>
      <c r="C2" s="2"/>
      <c r="D2" s="2"/>
      <c r="E2" s="2"/>
      <c r="F2" s="2"/>
      <c r="G2" s="2"/>
      <c r="I2" s="3" t="s">
        <v>1</v>
      </c>
      <c r="J2" s="3"/>
      <c r="K2" s="3"/>
      <c r="L2" s="3"/>
    </row>
    <row r="3" ht="10" customHeight="1" spans="1:12" x14ac:dyDescent="0.25"/>
    <row r="4" ht="20" customHeight="1" spans="1:12" x14ac:dyDescent="0.25">
      <c r="B4" s="4" t="s">
        <v>2</v>
      </c>
      <c r="C4" s="4"/>
      <c r="E4" s="5" t="s">
        <v>3</v>
      </c>
      <c r="F4" s="5"/>
      <c r="H4" s="6" t="s">
        <v>4</v>
      </c>
      <c r="I4" s="6"/>
      <c r="K4" s="7" t="s">
        <v>5</v>
      </c>
      <c r="L4" s="7"/>
    </row>
    <row r="5" ht="38" customHeight="1" spans="1:12" x14ac:dyDescent="0.25">
      <c r="B5" s="8">
        <f>COUNTIFS('Tool Inventory'!$B$2:$B$201,"&lt;&gt;",'Tool Inventory'!$I$2:$I$201,"&lt;&gt;"&amp;Lists!$E$6)</f>
      </c>
      <c r="C5" s="8"/>
      <c r="E5" s="9">
        <f>COUNTIF('Tool Inventory'!$I$2:$I$201,Lists!$E$2)</f>
      </c>
      <c r="F5" s="9"/>
      <c r="H5" s="10">
        <f>COUNTIF('Tool Inventory'!$I$2:$I$201,Lists!$E$3)</f>
      </c>
      <c r="I5" s="10"/>
      <c r="K5" s="11">
        <f>COUNTIF('Tool Inventory'!$I$2:$I$201,Lists!$E$4)</f>
      </c>
      <c r="L5" s="11"/>
    </row>
    <row r="6" ht="10" customHeight="1" spans="1:12" x14ac:dyDescent="0.25"/>
    <row r="7" ht="20" customHeight="1" spans="1:12" x14ac:dyDescent="0.25">
      <c r="B7" s="12" t="s">
        <v>6</v>
      </c>
      <c r="C7" s="12"/>
      <c r="E7" s="12" t="s">
        <v>7</v>
      </c>
      <c r="F7" s="12"/>
      <c r="H7" s="7" t="s">
        <v>8</v>
      </c>
      <c r="I7" s="7"/>
      <c r="K7" s="4" t="s">
        <v>9</v>
      </c>
      <c r="L7" s="4"/>
    </row>
    <row r="8" ht="38" customHeight="1" spans="1:12" x14ac:dyDescent="0.25">
      <c r="B8" s="13">
        <f>COUNTIF('Tool Inventory'!$I$2:$I$201,Lists!$E$5)</f>
      </c>
      <c r="C8" s="13"/>
      <c r="E8" s="13">
        <f>COUNTIFS('Tool Inventory'!$I$2:$I$201,Lists!$E$3,'Tool Inventory'!$L$2:$L$201,"&lt;"&amp;TODAY())</f>
      </c>
      <c r="F8" s="13"/>
      <c r="H8" s="11">
        <f>COUNTIFS('Tool Inventory'!$P$2:$P$201,"&gt;="&amp;TODAY(),'Tool Inventory'!$P$2:$P$201,"&lt;="&amp;(TODAY()+30),'Tool Inventory'!$I$2:$I$201,"&lt;&gt;"&amp;Lists!$E$6)</f>
      </c>
      <c r="I8" s="11"/>
      <c r="K8" s="14">
        <f>SUMIFS('Tool Inventory'!$N$2:$N$201,'Tool Inventory'!$B$2:$B$201,"&lt;&gt;",'Tool Inventory'!$I$2:$I$201,"&lt;&gt;"&amp;Lists!$E$6)</f>
      </c>
      <c r="L8" s="14"/>
    </row>
    <row r="9" ht="10" customHeight="1" spans="1:12" x14ac:dyDescent="0.25"/>
    <row r="10" ht="26" customHeight="1" spans="1:12" x14ac:dyDescent="0.25">
      <c r="B10" s="15" t="s">
        <v>10</v>
      </c>
      <c r="C10" s="15"/>
      <c r="D10" s="15"/>
      <c r="E10" s="15"/>
      <c r="F10" s="15"/>
      <c r="H10" s="15" t="s">
        <v>11</v>
      </c>
      <c r="I10" s="15"/>
      <c r="J10" s="15"/>
      <c r="K10" s="15"/>
      <c r="L10" s="15"/>
    </row>
    <row r="11" ht="30" customHeight="1" spans="1:12" x14ac:dyDescent="0.25">
      <c r="B11" s="16" t="s">
        <v>12</v>
      </c>
      <c r="C11" s="16"/>
      <c r="D11" s="16"/>
      <c r="E11" s="17" t="s">
        <v>2</v>
      </c>
      <c r="F11" s="17" t="s">
        <v>4</v>
      </c>
      <c r="H11" s="16" t="s">
        <v>13</v>
      </c>
      <c r="I11" s="16"/>
      <c r="J11" s="16"/>
      <c r="K11" s="17" t="s">
        <v>2</v>
      </c>
      <c r="L11" s="17" t="s">
        <v>14</v>
      </c>
    </row>
    <row r="12" ht="20" customHeight="1" spans="1:12" x14ac:dyDescent="0.25">
      <c r="B12" s="18">
        <f>IF(Lists!$C$2="","",Lists!$C$2)</f>
      </c>
      <c r="C12" s="18"/>
      <c r="D12" s="18"/>
      <c r="E12" s="19">
        <f>IF($B12="","",COUNTIFS('Tool Inventory'!$H$2:$H$201,$B12,'Tool Inventory'!$I$2:$I$201,"&lt;&gt;"&amp;Lists!$E$6))</f>
      </c>
      <c r="F12" s="20">
        <f>IF($B12="","",COUNTIFS('Tool Inventory'!$H$2:$H$201,$B12,'Tool Inventory'!$I$2:$I$201,Lists!$E$3))</f>
      </c>
      <c r="H12" s="18">
        <f>IF(Lists!$B$2="","",Lists!$B$2)</f>
      </c>
      <c r="I12" s="18"/>
      <c r="J12" s="18"/>
      <c r="K12" s="19">
        <f>IF($H12="","",COUNTIFS('Tool Inventory'!$C$2:$C$201,$H12,'Tool Inventory'!$I$2:$I$201,"&lt;&gt;"&amp;Lists!$E$6))</f>
      </c>
      <c r="L12" s="21">
        <f>IF($H12="","",SUMIFS('Tool Inventory'!$N$2:$N$201,'Tool Inventory'!$C$2:$C$201,$H12,'Tool Inventory'!$I$2:$I$201,"&lt;&gt;"&amp;Lists!$E$6))</f>
      </c>
    </row>
    <row r="13" ht="20" customHeight="1" spans="1:12" x14ac:dyDescent="0.25">
      <c r="B13" s="22">
        <f>IF(Lists!$C$3="","",Lists!$C$3)</f>
      </c>
      <c r="C13" s="22"/>
      <c r="D13" s="22"/>
      <c r="E13" s="23">
        <f>IF($B13="","",COUNTIFS('Tool Inventory'!$H$2:$H$201,$B13,'Tool Inventory'!$I$2:$I$201,"&lt;&gt;"&amp;Lists!$E$6))</f>
      </c>
      <c r="F13" s="24">
        <f>IF($B13="","",COUNTIFS('Tool Inventory'!$H$2:$H$201,$B13,'Tool Inventory'!$I$2:$I$201,Lists!$E$3))</f>
      </c>
      <c r="H13" s="22">
        <f>IF(Lists!$B$3="","",Lists!$B$3)</f>
      </c>
      <c r="I13" s="22"/>
      <c r="J13" s="22"/>
      <c r="K13" s="23">
        <f>IF($H13="","",COUNTIFS('Tool Inventory'!$C$2:$C$201,$H13,'Tool Inventory'!$I$2:$I$201,"&lt;&gt;"&amp;Lists!$E$6))</f>
      </c>
      <c r="L13" s="25">
        <f>IF($H13="","",SUMIFS('Tool Inventory'!$N$2:$N$201,'Tool Inventory'!$C$2:$C$201,$H13,'Tool Inventory'!$I$2:$I$201,"&lt;&gt;"&amp;Lists!$E$6))</f>
      </c>
    </row>
    <row r="14" ht="20" customHeight="1" spans="1:12" x14ac:dyDescent="0.25">
      <c r="B14" s="22">
        <f>IF(Lists!$C$4="","",Lists!$C$4)</f>
      </c>
      <c r="C14" s="22"/>
      <c r="D14" s="22"/>
      <c r="E14" s="23">
        <f>IF($B14="","",COUNTIFS('Tool Inventory'!$H$2:$H$201,$B14,'Tool Inventory'!$I$2:$I$201,"&lt;&gt;"&amp;Lists!$E$6))</f>
      </c>
      <c r="F14" s="24">
        <f>IF($B14="","",COUNTIFS('Tool Inventory'!$H$2:$H$201,$B14,'Tool Inventory'!$I$2:$I$201,Lists!$E$3))</f>
      </c>
      <c r="H14" s="22">
        <f>IF(Lists!$B$4="","",Lists!$B$4)</f>
      </c>
      <c r="I14" s="22"/>
      <c r="J14" s="22"/>
      <c r="K14" s="23">
        <f>IF($H14="","",COUNTIFS('Tool Inventory'!$C$2:$C$201,$H14,'Tool Inventory'!$I$2:$I$201,"&lt;&gt;"&amp;Lists!$E$6))</f>
      </c>
      <c r="L14" s="25">
        <f>IF($H14="","",SUMIFS('Tool Inventory'!$N$2:$N$201,'Tool Inventory'!$C$2:$C$201,$H14,'Tool Inventory'!$I$2:$I$201,"&lt;&gt;"&amp;Lists!$E$6))</f>
      </c>
    </row>
    <row r="15" ht="20" customHeight="1" spans="1:12" x14ac:dyDescent="0.25">
      <c r="B15" s="22">
        <f>IF(Lists!$C$5="","",Lists!$C$5)</f>
      </c>
      <c r="C15" s="22"/>
      <c r="D15" s="22"/>
      <c r="E15" s="23">
        <f>IF($B15="","",COUNTIFS('Tool Inventory'!$H$2:$H$201,$B15,'Tool Inventory'!$I$2:$I$201,"&lt;&gt;"&amp;Lists!$E$6))</f>
      </c>
      <c r="F15" s="24">
        <f>IF($B15="","",COUNTIFS('Tool Inventory'!$H$2:$H$201,$B15,'Tool Inventory'!$I$2:$I$201,Lists!$E$3))</f>
      </c>
      <c r="H15" s="22">
        <f>IF(Lists!$B$5="","",Lists!$B$5)</f>
      </c>
      <c r="I15" s="22"/>
      <c r="J15" s="22"/>
      <c r="K15" s="23">
        <f>IF($H15="","",COUNTIFS('Tool Inventory'!$C$2:$C$201,$H15,'Tool Inventory'!$I$2:$I$201,"&lt;&gt;"&amp;Lists!$E$6))</f>
      </c>
      <c r="L15" s="25">
        <f>IF($H15="","",SUMIFS('Tool Inventory'!$N$2:$N$201,'Tool Inventory'!$C$2:$C$201,$H15,'Tool Inventory'!$I$2:$I$201,"&lt;&gt;"&amp;Lists!$E$6))</f>
      </c>
    </row>
    <row r="16" ht="20" customHeight="1" spans="1:12" x14ac:dyDescent="0.25">
      <c r="B16" s="22">
        <f>IF(Lists!$C$6="","",Lists!$C$6)</f>
      </c>
      <c r="C16" s="22"/>
      <c r="D16" s="22"/>
      <c r="E16" s="23">
        <f>IF($B16="","",COUNTIFS('Tool Inventory'!$H$2:$H$201,$B16,'Tool Inventory'!$I$2:$I$201,"&lt;&gt;"&amp;Lists!$E$6))</f>
      </c>
      <c r="F16" s="24">
        <f>IF($B16="","",COUNTIFS('Tool Inventory'!$H$2:$H$201,$B16,'Tool Inventory'!$I$2:$I$201,Lists!$E$3))</f>
      </c>
      <c r="H16" s="22">
        <f>IF(Lists!$B$6="","",Lists!$B$6)</f>
      </c>
      <c r="I16" s="22"/>
      <c r="J16" s="22"/>
      <c r="K16" s="23">
        <f>IF($H16="","",COUNTIFS('Tool Inventory'!$C$2:$C$201,$H16,'Tool Inventory'!$I$2:$I$201,"&lt;&gt;"&amp;Lists!$E$6))</f>
      </c>
      <c r="L16" s="25">
        <f>IF($H16="","",SUMIFS('Tool Inventory'!$N$2:$N$201,'Tool Inventory'!$C$2:$C$201,$H16,'Tool Inventory'!$I$2:$I$201,"&lt;&gt;"&amp;Lists!$E$6))</f>
      </c>
    </row>
    <row r="17" ht="20" customHeight="1" spans="1:12" x14ac:dyDescent="0.25">
      <c r="B17" s="22">
        <f>IF(Lists!$C$7="","",Lists!$C$7)</f>
      </c>
      <c r="C17" s="22"/>
      <c r="D17" s="22"/>
      <c r="E17" s="23">
        <f>IF($B17="","",COUNTIFS('Tool Inventory'!$H$2:$H$201,$B17,'Tool Inventory'!$I$2:$I$201,"&lt;&gt;"&amp;Lists!$E$6))</f>
      </c>
      <c r="F17" s="24">
        <f>IF($B17="","",COUNTIFS('Tool Inventory'!$H$2:$H$201,$B17,'Tool Inventory'!$I$2:$I$201,Lists!$E$3))</f>
      </c>
      <c r="H17" s="22">
        <f>IF(Lists!$B$7="","",Lists!$B$7)</f>
      </c>
      <c r="I17" s="22"/>
      <c r="J17" s="22"/>
      <c r="K17" s="23">
        <f>IF($H17="","",COUNTIFS('Tool Inventory'!$C$2:$C$201,$H17,'Tool Inventory'!$I$2:$I$201,"&lt;&gt;"&amp;Lists!$E$6))</f>
      </c>
      <c r="L17" s="25">
        <f>IF($H17="","",SUMIFS('Tool Inventory'!$N$2:$N$201,'Tool Inventory'!$C$2:$C$201,$H17,'Tool Inventory'!$I$2:$I$201,"&lt;&gt;"&amp;Lists!$E$6))</f>
      </c>
    </row>
    <row r="18" ht="20" customHeight="1" spans="1:12" x14ac:dyDescent="0.25">
      <c r="B18" s="22">
        <f>IF(Lists!$C$8="","",Lists!$C$8)</f>
      </c>
      <c r="C18" s="22"/>
      <c r="D18" s="22"/>
      <c r="E18" s="23">
        <f>IF($B18="","",COUNTIFS('Tool Inventory'!$H$2:$H$201,$B18,'Tool Inventory'!$I$2:$I$201,"&lt;&gt;"&amp;Lists!$E$6))</f>
      </c>
      <c r="F18" s="24">
        <f>IF($B18="","",COUNTIFS('Tool Inventory'!$H$2:$H$201,$B18,'Tool Inventory'!$I$2:$I$201,Lists!$E$3))</f>
      </c>
      <c r="H18" s="22">
        <f>IF(Lists!$B$8="","",Lists!$B$8)</f>
      </c>
      <c r="I18" s="22"/>
      <c r="J18" s="22"/>
      <c r="K18" s="23">
        <f>IF($H18="","",COUNTIFS('Tool Inventory'!$C$2:$C$201,$H18,'Tool Inventory'!$I$2:$I$201,"&lt;&gt;"&amp;Lists!$E$6))</f>
      </c>
      <c r="L18" s="25">
        <f>IF($H18="","",SUMIFS('Tool Inventory'!$N$2:$N$201,'Tool Inventory'!$C$2:$C$201,$H18,'Tool Inventory'!$I$2:$I$201,"&lt;&gt;"&amp;Lists!$E$6))</f>
      </c>
    </row>
    <row r="19" ht="20" customHeight="1" spans="1:12" x14ac:dyDescent="0.25">
      <c r="B19" s="22">
        <f>IF(Lists!$C$9="","",Lists!$C$9)</f>
      </c>
      <c r="C19" s="22"/>
      <c r="D19" s="22"/>
      <c r="E19" s="23">
        <f>IF($B19="","",COUNTIFS('Tool Inventory'!$H$2:$H$201,$B19,'Tool Inventory'!$I$2:$I$201,"&lt;&gt;"&amp;Lists!$E$6))</f>
      </c>
      <c r="F19" s="24">
        <f>IF($B19="","",COUNTIFS('Tool Inventory'!$H$2:$H$201,$B19,'Tool Inventory'!$I$2:$I$201,Lists!$E$3))</f>
      </c>
      <c r="H19" s="22">
        <f>IF(Lists!$B$9="","",Lists!$B$9)</f>
      </c>
      <c r="I19" s="22"/>
      <c r="J19" s="22"/>
      <c r="K19" s="23">
        <f>IF($H19="","",COUNTIFS('Tool Inventory'!$C$2:$C$201,$H19,'Tool Inventory'!$I$2:$I$201,"&lt;&gt;"&amp;Lists!$E$6))</f>
      </c>
      <c r="L19" s="25">
        <f>IF($H19="","",SUMIFS('Tool Inventory'!$N$2:$N$201,'Tool Inventory'!$C$2:$C$201,$H19,'Tool Inventory'!$I$2:$I$201,"&lt;&gt;"&amp;Lists!$E$6))</f>
      </c>
    </row>
    <row r="20" ht="20" customHeight="1" spans="1:12" x14ac:dyDescent="0.25">
      <c r="B20" s="22">
        <f>IF(Lists!$C$10="","",Lists!$C$10)</f>
      </c>
      <c r="C20" s="22"/>
      <c r="D20" s="22"/>
      <c r="E20" s="23">
        <f>IF($B20="","",COUNTIFS('Tool Inventory'!$H$2:$H$201,$B20,'Tool Inventory'!$I$2:$I$201,"&lt;&gt;"&amp;Lists!$E$6))</f>
      </c>
      <c r="F20" s="24">
        <f>IF($B20="","",COUNTIFS('Tool Inventory'!$H$2:$H$201,$B20,'Tool Inventory'!$I$2:$I$201,Lists!$E$3))</f>
      </c>
      <c r="H20" s="22">
        <f>IF(Lists!$B$10="","",Lists!$B$10)</f>
      </c>
      <c r="I20" s="22"/>
      <c r="J20" s="22"/>
      <c r="K20" s="23">
        <f>IF($H20="","",COUNTIFS('Tool Inventory'!$C$2:$C$201,$H20,'Tool Inventory'!$I$2:$I$201,"&lt;&gt;"&amp;Lists!$E$6))</f>
      </c>
      <c r="L20" s="25">
        <f>IF($H20="","",SUMIFS('Tool Inventory'!$N$2:$N$201,'Tool Inventory'!$C$2:$C$201,$H20,'Tool Inventory'!$I$2:$I$201,"&lt;&gt;"&amp;Lists!$E$6))</f>
      </c>
    </row>
    <row r="21" ht="20" customHeight="1" spans="1:12" x14ac:dyDescent="0.25">
      <c r="B21" s="22">
        <f>IF(Lists!$C$11="","",Lists!$C$11)</f>
      </c>
      <c r="C21" s="22"/>
      <c r="D21" s="22"/>
      <c r="E21" s="23">
        <f>IF($B21="","",COUNTIFS('Tool Inventory'!$H$2:$H$201,$B21,'Tool Inventory'!$I$2:$I$201,"&lt;&gt;"&amp;Lists!$E$6))</f>
      </c>
      <c r="F21" s="24">
        <f>IF($B21="","",COUNTIFS('Tool Inventory'!$H$2:$H$201,$B21,'Tool Inventory'!$I$2:$I$201,Lists!$E$3))</f>
      </c>
      <c r="H21" s="22">
        <f>IF(Lists!$B$11="","",Lists!$B$11)</f>
      </c>
      <c r="I21" s="22"/>
      <c r="J21" s="22"/>
      <c r="K21" s="23">
        <f>IF($H21="","",COUNTIFS('Tool Inventory'!$C$2:$C$201,$H21,'Tool Inventory'!$I$2:$I$201,"&lt;&gt;"&amp;Lists!$E$6))</f>
      </c>
      <c r="L21" s="25">
        <f>IF($H21="","",SUMIFS('Tool Inventory'!$N$2:$N$201,'Tool Inventory'!$C$2:$C$201,$H21,'Tool Inventory'!$I$2:$I$201,"&lt;&gt;"&amp;Lists!$E$6))</f>
      </c>
    </row>
    <row r="22" ht="10" customHeight="1" spans="1:12" x14ac:dyDescent="0.25"/>
    <row r="23" ht="26" customHeight="1" spans="1:12" x14ac:dyDescent="0.25">
      <c r="B23" s="15" t="s">
        <v>15</v>
      </c>
    </row>
    <row r="24" ht="20" customHeight="1" spans="1:12" x14ac:dyDescent="0.25">
      <c r="B24" s="2" t="s">
        <v>16</v>
      </c>
    </row>
    <row r="25" ht="20" customHeight="1" spans="1:12" x14ac:dyDescent="0.25">
      <c r="B25" s="18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26">
        <f>COUNTIFS('Tool Inventory'!$I$2:$I$201,Lists!$E$3,'Tool Inventory'!$L$2:$L$201,"&lt;"&amp;TODAY())</f>
      </c>
    </row>
    <row r="26" ht="20" customHeight="1" spans="1:12" x14ac:dyDescent="0.25">
      <c r="B26" s="27" t="s">
        <v>18</v>
      </c>
      <c r="C26" s="27"/>
      <c r="D26" s="27"/>
      <c r="E26" s="27"/>
      <c r="F26" s="27"/>
      <c r="G26" s="27"/>
      <c r="H26" s="27"/>
      <c r="I26" s="27"/>
      <c r="J26" s="27"/>
      <c r="K26" s="27"/>
      <c r="L26" s="28">
        <f>COUNTIFS('Tool Inventory'!$I$2:$I$201,Lists!$E$3,'Tool Inventory'!$L$2:$L$201,"")</f>
      </c>
    </row>
    <row r="27" ht="20" customHeight="1" spans="1:12" x14ac:dyDescent="0.25">
      <c r="B27" s="22" t="s">
        <v>19</v>
      </c>
      <c r="C27" s="22"/>
      <c r="D27" s="22"/>
      <c r="E27" s="22"/>
      <c r="F27" s="22"/>
      <c r="G27" s="22"/>
      <c r="H27" s="22"/>
      <c r="I27" s="22"/>
      <c r="J27" s="22"/>
      <c r="K27" s="22"/>
      <c r="L27" s="29">
        <f>COUNTIFS('Tool Inventory'!$P$2:$P$201,"&lt;"&amp;TODAY(),'Tool Inventory'!$I$2:$I$201,"&lt;&gt;"&amp;Lists!$E$6)</f>
      </c>
    </row>
    <row r="28" ht="20" customHeight="1" spans="1:12" x14ac:dyDescent="0.25">
      <c r="B28" s="27" t="s">
        <v>20</v>
      </c>
      <c r="C28" s="27"/>
      <c r="D28" s="27"/>
      <c r="E28" s="27"/>
      <c r="F28" s="27"/>
      <c r="G28" s="27"/>
      <c r="H28" s="27"/>
      <c r="I28" s="27"/>
      <c r="J28" s="27"/>
      <c r="K28" s="27"/>
      <c r="L28" s="28">
        <f>COUNTIFS('Tool Inventory'!$P$2:$P$201,"&gt;="&amp;TODAY(),'Tool Inventory'!$P$2:$P$201,"&lt;="&amp;(TODAY()+30),'Tool Inventory'!$I$2:$I$201,"&lt;&gt;"&amp;Lists!$E$6)</f>
      </c>
    </row>
    <row r="29" ht="20" customHeight="1" spans="1:12" x14ac:dyDescent="0.25">
      <c r="B29" s="22" t="s">
        <v>21</v>
      </c>
      <c r="C29" s="22"/>
      <c r="D29" s="22"/>
      <c r="E29" s="22"/>
      <c r="F29" s="22"/>
      <c r="G29" s="22"/>
      <c r="H29" s="22"/>
      <c r="I29" s="22"/>
      <c r="J29" s="22"/>
      <c r="K29" s="22"/>
      <c r="L29" s="29">
        <f>COUNTIFS('Checkout Log'!$G$2:$G$201,"",'Checkout Log'!$F$2:$F$201,"&lt;"&amp;TODAY())</f>
      </c>
    </row>
    <row r="30" ht="10" customHeight="1" spans="1:12" x14ac:dyDescent="0.25"/>
    <row r="31" ht="20" customHeight="1" spans="1:12" x14ac:dyDescent="0.25">
      <c r="B31" s="2" t="s">
        <v>22</v>
      </c>
    </row>
  </sheetData>
  <mergeCells count="48">
    <mergeCell ref="B1:L1"/>
    <mergeCell ref="B2:G2"/>
    <mergeCell ref="I2:L2"/>
    <mergeCell ref="B4:C4"/>
    <mergeCell ref="E4:F4"/>
    <mergeCell ref="H4:I4"/>
    <mergeCell ref="K4:L4"/>
    <mergeCell ref="B5:C5"/>
    <mergeCell ref="E5:F5"/>
    <mergeCell ref="H5:I5"/>
    <mergeCell ref="K5:L5"/>
    <mergeCell ref="B7:C7"/>
    <mergeCell ref="E7:F7"/>
    <mergeCell ref="H7:I7"/>
    <mergeCell ref="K7:L7"/>
    <mergeCell ref="B8:C8"/>
    <mergeCell ref="E8:F8"/>
    <mergeCell ref="H8:I8"/>
    <mergeCell ref="K8:L8"/>
    <mergeCell ref="B10:F10"/>
    <mergeCell ref="H10:L10"/>
    <mergeCell ref="B11:D11"/>
    <mergeCell ref="H11:J11"/>
    <mergeCell ref="B12:D12"/>
    <mergeCell ref="H12:J12"/>
    <mergeCell ref="B13:D13"/>
    <mergeCell ref="H13:J13"/>
    <mergeCell ref="B14:D14"/>
    <mergeCell ref="H14:J14"/>
    <mergeCell ref="B15:D15"/>
    <mergeCell ref="H15:J15"/>
    <mergeCell ref="B16:D16"/>
    <mergeCell ref="H16:J16"/>
    <mergeCell ref="B17:D17"/>
    <mergeCell ref="H17:J17"/>
    <mergeCell ref="B18:D18"/>
    <mergeCell ref="H18:J18"/>
    <mergeCell ref="B19:D19"/>
    <mergeCell ref="H19:J19"/>
    <mergeCell ref="B20:D20"/>
    <mergeCell ref="H20:J20"/>
    <mergeCell ref="B21:D21"/>
    <mergeCell ref="H21:J21"/>
    <mergeCell ref="B25:K25"/>
    <mergeCell ref="B26:K26"/>
    <mergeCell ref="B27:K27"/>
    <mergeCell ref="B28:K28"/>
    <mergeCell ref="B29:K29"/>
  </mergeCells>
  <conditionalFormatting sqref="E12:E21">
    <cfRule type="dataBar" priority="1">
      <dataBar>
        <cfvo type="num"/>
        <cfvo type="max"/>
        <color rgb="FFA3A3A3"/>
      </dataBar>
      <extLst>
        <ext xmlns:x14="http://schemas.microsoft.com/office/spreadsheetml/2009/9/main" uri="{B025F937-C7B1-47D3-B67F-A62EFF666E3E}">
          <x14:id>{BADD7CC6-F77F-4E86-B768-8C1FCF79CF8C}</x14:id>
        </ext>
      </extLst>
    </cfRule>
  </conditionalFormatting>
  <conditionalFormatting sqref="K12:K21">
    <cfRule type="dataBar" priority="2">
      <dataBar>
        <cfvo type="num"/>
        <cfvo type="max"/>
        <color rgb="FFA3A3A3"/>
      </dataBar>
      <extLst>
        <ext xmlns:x14="http://schemas.microsoft.com/office/spreadsheetml/2009/9/main" uri="{B025F937-C7B1-47D3-B67F-A62EFF666E3E}">
          <x14:id>{7D2EEAE2-D787-4E98-BC24-5690FE06AF3A}</x14:id>
        </ext>
      </extLst>
    </cfRule>
  </conditionalFormatting>
  <conditionalFormatting sqref="B12:F21">
    <cfRule type="expression" dxfId="0" priority="3">
      <formula>AND($B12&lt;&gt;"",MOD(ROW(),2)=0)</formula>
    </cfRule>
  </conditionalFormatting>
  <conditionalFormatting sqref="H12:L21">
    <cfRule type="expression" dxfId="1" priority="4">
      <formula>AND($H12&lt;&gt;"",MOD(ROW(),2)=0)</formula>
    </cfRule>
  </conditionalFormatting>
  <hyperlinks>
    <hyperlink ref="I2" location="'How to use'!A1" display="New here? Start with How to use →"/>
  </hyperlinks>
  <printOptions horizontalCentered="1"/>
  <pageMargins left="0.5" right="0.5" top="0.5" bottom="0.5" header="0.3" footer="0.3"/>
  <pageSetup paperSize="1" orientation="landscape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ADD7CC6-F77F-4E86-B768-8C1FCF79CF8C}">
            <x14:dataBar minLength="0" maxLength="100" gradient="0">
              <x14:cfvo type="num"/>
              <x14:cfvo type="max"/>
            </x14:dataBar>
          </x14:cfRule>
          <xm:sqref>E12:E21</xm:sqref>
        </x14:conditionalFormatting>
        <x14:conditionalFormatting xmlns:xm="http://schemas.microsoft.com/office/excel/2006/main">
          <x14:cfRule type="dataBar" id="{7D2EEAE2-D787-4E98-BC24-5690FE06AF3A}">
            <x14:dataBar minLength="0" maxLength="100" gradient="0">
              <x14:cfvo type="num"/>
              <x14:cfvo type="max"/>
            </x14:dataBar>
          </x14:cfRule>
          <xm:sqref>K12:K21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803D"/>
    <pageSetUpPr fitToPage="1"/>
  </sheetPr>
  <dimension ref="A1:E51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3" customWidth="1"/>
    <col min="3" max="5" width="40" customWidth="1"/>
  </cols>
  <sheetData>
    <row r="1" ht="40" customHeight="1" spans="1:5" x14ac:dyDescent="0.25">
      <c r="B1" s="1" t="s">
        <v>23</v>
      </c>
      <c r="C1" s="1"/>
      <c r="D1" s="1"/>
      <c r="E1" s="1"/>
    </row>
    <row r="2" ht="20" customHeight="1" spans="1:5" x14ac:dyDescent="0.25">
      <c r="B2" s="2" t="s">
        <v>24</v>
      </c>
      <c r="C2" s="2"/>
      <c r="D2" s="2"/>
      <c r="E2" s="2"/>
    </row>
    <row r="3" ht="20" customHeight="1" spans="1:5" x14ac:dyDescent="0.25">
      <c r="B3" s="2" t="s">
        <v>25</v>
      </c>
      <c r="C3" s="2"/>
      <c r="D3" s="2"/>
      <c r="E3" s="2"/>
    </row>
    <row r="4" ht="10" customHeight="1" spans="1:5" x14ac:dyDescent="0.25"/>
    <row r="5" ht="26" customHeight="1" spans="1:5" x14ac:dyDescent="0.25">
      <c r="B5" s="30" t="s">
        <v>26</v>
      </c>
      <c r="C5" s="30"/>
      <c r="D5" s="30"/>
      <c r="E5" s="30"/>
    </row>
    <row r="6" ht="34" customHeight="1" spans="1:5" x14ac:dyDescent="0.25">
      <c r="B6" s="31" t="s">
        <v>27</v>
      </c>
      <c r="C6" s="32" t="s">
        <v>28</v>
      </c>
      <c r="D6" s="32"/>
      <c r="E6" s="33" t="s">
        <v>29</v>
      </c>
    </row>
    <row r="7" ht="34" customHeight="1" spans="1:5" x14ac:dyDescent="0.25">
      <c r="B7" s="31" t="s">
        <v>30</v>
      </c>
      <c r="C7" s="32" t="s">
        <v>31</v>
      </c>
      <c r="D7" s="32"/>
    </row>
    <row r="8" ht="20" customHeight="1" spans="1:5" x14ac:dyDescent="0.25">
      <c r="B8" s="31"/>
      <c r="C8" s="33" t="s">
        <v>32</v>
      </c>
      <c r="D8" s="33" t="s">
        <v>33</v>
      </c>
      <c r="E8" s="33" t="s">
        <v>34</v>
      </c>
    </row>
    <row r="9" ht="34" customHeight="1" spans="1:5" x14ac:dyDescent="0.25">
      <c r="B9" s="31" t="s">
        <v>35</v>
      </c>
      <c r="C9" s="32" t="s">
        <v>36</v>
      </c>
      <c r="D9" s="32"/>
      <c r="E9" s="33" t="s">
        <v>37</v>
      </c>
    </row>
    <row r="10" ht="20" customHeight="1" spans="1:5" x14ac:dyDescent="0.25">
      <c r="B10" s="31" t="s">
        <v>38</v>
      </c>
      <c r="C10" s="32" t="s">
        <v>39</v>
      </c>
      <c r="D10" s="32"/>
      <c r="E10" s="33" t="s">
        <v>40</v>
      </c>
    </row>
    <row r="11" ht="10" customHeight="1" spans="1:5" x14ac:dyDescent="0.25"/>
    <row r="12" ht="26" customHeight="1" spans="1:5" x14ac:dyDescent="0.25">
      <c r="B12" s="30" t="s">
        <v>41</v>
      </c>
      <c r="C12" s="30"/>
      <c r="D12" s="30"/>
      <c r="E12" s="30"/>
    </row>
    <row r="13" ht="20" customHeight="1" spans="1:5" x14ac:dyDescent="0.25">
      <c r="C13" s="34" t="s">
        <v>42</v>
      </c>
      <c r="D13" s="35" t="s">
        <v>43</v>
      </c>
      <c r="E13" s="35" t="s">
        <v>44</v>
      </c>
    </row>
    <row r="14" ht="48" customHeight="1" spans="1:5" x14ac:dyDescent="0.25">
      <c r="C14" s="36" t="s">
        <v>45</v>
      </c>
      <c r="D14" s="37" t="s">
        <v>46</v>
      </c>
      <c r="E14" s="37" t="s">
        <v>47</v>
      </c>
    </row>
    <row r="15" ht="20" customHeight="1" spans="1:5" x14ac:dyDescent="0.25">
      <c r="C15" s="38" t="s">
        <v>33</v>
      </c>
      <c r="D15" s="39" t="s">
        <v>33</v>
      </c>
      <c r="E15" s="39" t="s">
        <v>34</v>
      </c>
    </row>
    <row r="16" ht="20" customHeight="1" spans="1:5" x14ac:dyDescent="0.25">
      <c r="C16" s="40"/>
      <c r="D16" s="41"/>
      <c r="E16" s="42" t="s">
        <v>32</v>
      </c>
    </row>
    <row r="17" ht="10" customHeight="1" spans="1:5" x14ac:dyDescent="0.25"/>
    <row r="18" ht="26" customHeight="1" spans="1:5" x14ac:dyDescent="0.25">
      <c r="B18" s="30" t="s">
        <v>48</v>
      </c>
      <c r="C18" s="30"/>
      <c r="D18" s="30"/>
      <c r="E18" s="30"/>
    </row>
    <row r="19" ht="20" customHeight="1" spans="1:5" x14ac:dyDescent="0.25">
      <c r="B19" s="2" t="s">
        <v>49</v>
      </c>
      <c r="C19" s="2"/>
      <c r="D19" s="2"/>
      <c r="E19" s="2"/>
    </row>
    <row r="20" ht="20" customHeight="1" spans="1:5" x14ac:dyDescent="0.25">
      <c r="C20" s="43" t="s">
        <v>3</v>
      </c>
      <c r="D20" s="32" t="s">
        <v>50</v>
      </c>
      <c r="E20" s="32"/>
    </row>
    <row r="21" ht="20" customHeight="1" spans="1:5" x14ac:dyDescent="0.25">
      <c r="C21" s="44" t="s">
        <v>4</v>
      </c>
      <c r="D21" s="32" t="s">
        <v>51</v>
      </c>
      <c r="E21" s="32"/>
    </row>
    <row r="22" ht="20" customHeight="1" spans="1:5" x14ac:dyDescent="0.25">
      <c r="C22" s="45" t="s">
        <v>5</v>
      </c>
      <c r="D22" s="32" t="s">
        <v>52</v>
      </c>
      <c r="E22" s="32"/>
    </row>
    <row r="23" ht="20" customHeight="1" spans="1:5" x14ac:dyDescent="0.25">
      <c r="C23" s="46" t="s">
        <v>6</v>
      </c>
      <c r="D23" s="32" t="s">
        <v>53</v>
      </c>
      <c r="E23" s="32"/>
    </row>
    <row r="24" ht="20" customHeight="1" spans="1:5" x14ac:dyDescent="0.25">
      <c r="C24" s="47" t="s">
        <v>54</v>
      </c>
      <c r="D24" s="32" t="s">
        <v>55</v>
      </c>
      <c r="E24" s="32"/>
    </row>
    <row r="25" ht="20" customHeight="1" spans="1:5" x14ac:dyDescent="0.25">
      <c r="C25" s="48" t="s">
        <v>56</v>
      </c>
      <c r="D25" s="32" t="s">
        <v>57</v>
      </c>
      <c r="E25" s="32"/>
    </row>
    <row r="26" ht="20" customHeight="1" spans="1:5" x14ac:dyDescent="0.25">
      <c r="C26" s="45" t="s">
        <v>58</v>
      </c>
      <c r="D26" s="32" t="s">
        <v>59</v>
      </c>
      <c r="E26" s="32"/>
    </row>
    <row r="27" ht="20" customHeight="1" spans="1:5" x14ac:dyDescent="0.25">
      <c r="C27" s="49" t="s">
        <v>60</v>
      </c>
      <c r="D27" s="32" t="s">
        <v>61</v>
      </c>
      <c r="E27" s="32"/>
    </row>
    <row r="28" ht="10" customHeight="1" spans="1:5" x14ac:dyDescent="0.25"/>
    <row r="29" ht="26" customHeight="1" spans="1:5" x14ac:dyDescent="0.25">
      <c r="B29" s="30" t="s">
        <v>62</v>
      </c>
      <c r="C29" s="30"/>
      <c r="D29" s="30"/>
      <c r="E29" s="30"/>
    </row>
    <row r="30" ht="20" customHeight="1" spans="1:5" x14ac:dyDescent="0.25">
      <c r="C30" s="33" t="s">
        <v>63</v>
      </c>
      <c r="D30" s="32" t="s">
        <v>64</v>
      </c>
      <c r="E30" s="32"/>
    </row>
    <row r="31" ht="20" customHeight="1" spans="1:5" x14ac:dyDescent="0.25">
      <c r="C31" s="33" t="s">
        <v>65</v>
      </c>
      <c r="D31" s="32" t="s">
        <v>66</v>
      </c>
      <c r="E31" s="32"/>
    </row>
    <row r="32" ht="20" customHeight="1" spans="1:5" x14ac:dyDescent="0.25">
      <c r="C32" s="33" t="s">
        <v>67</v>
      </c>
      <c r="D32" s="32" t="s">
        <v>68</v>
      </c>
      <c r="E32" s="32"/>
    </row>
    <row r="33" ht="20" customHeight="1" spans="1:5" x14ac:dyDescent="0.25">
      <c r="C33" s="33" t="s">
        <v>69</v>
      </c>
      <c r="D33" s="32" t="s">
        <v>70</v>
      </c>
      <c r="E33" s="32"/>
    </row>
    <row r="34" ht="20" customHeight="1" spans="1:5" x14ac:dyDescent="0.25">
      <c r="C34" s="33" t="s">
        <v>71</v>
      </c>
      <c r="D34" s="32" t="s">
        <v>72</v>
      </c>
      <c r="E34" s="32"/>
    </row>
    <row r="35" ht="20" customHeight="1" spans="1:5" x14ac:dyDescent="0.25">
      <c r="C35" s="33" t="s">
        <v>73</v>
      </c>
      <c r="D35" s="32" t="s">
        <v>74</v>
      </c>
      <c r="E35" s="32"/>
    </row>
    <row r="36" ht="10" customHeight="1" spans="1:5" x14ac:dyDescent="0.25"/>
    <row r="37" ht="26" customHeight="1" spans="1:5" x14ac:dyDescent="0.25">
      <c r="B37" s="30" t="s">
        <v>75</v>
      </c>
      <c r="C37" s="30"/>
      <c r="D37" s="30"/>
      <c r="E37" s="30"/>
    </row>
    <row r="38" ht="20" customHeight="1" spans="1:5" x14ac:dyDescent="0.25">
      <c r="B38" s="50" t="s">
        <v>76</v>
      </c>
      <c r="C38" s="32" t="s">
        <v>77</v>
      </c>
      <c r="D38" s="32"/>
      <c r="E38" s="32"/>
    </row>
    <row r="39" ht="20" customHeight="1" spans="1:5" x14ac:dyDescent="0.25">
      <c r="B39" s="50" t="s">
        <v>76</v>
      </c>
      <c r="C39" s="32" t="s">
        <v>78</v>
      </c>
      <c r="D39" s="32"/>
      <c r="E39" s="32"/>
    </row>
    <row r="40" ht="20" customHeight="1" spans="1:5" x14ac:dyDescent="0.25">
      <c r="B40" s="50" t="s">
        <v>76</v>
      </c>
      <c r="C40" s="32" t="s">
        <v>79</v>
      </c>
      <c r="D40" s="32"/>
      <c r="E40" s="32"/>
    </row>
    <row r="41" ht="20" customHeight="1" spans="1:5" x14ac:dyDescent="0.25">
      <c r="B41" s="50" t="s">
        <v>76</v>
      </c>
      <c r="C41" s="32" t="s">
        <v>80</v>
      </c>
      <c r="D41" s="32"/>
      <c r="E41" s="32"/>
    </row>
    <row r="42" ht="20" customHeight="1" spans="1:5" x14ac:dyDescent="0.25">
      <c r="B42" s="50" t="s">
        <v>76</v>
      </c>
      <c r="C42" s="32" t="s">
        <v>81</v>
      </c>
      <c r="D42" s="32"/>
      <c r="E42" s="32"/>
    </row>
    <row r="43" ht="10" customHeight="1" spans="1:5" x14ac:dyDescent="0.25"/>
    <row r="44" ht="26" customHeight="1" spans="1:5" x14ac:dyDescent="0.25">
      <c r="B44" s="51" t="s">
        <v>82</v>
      </c>
      <c r="C44" s="51"/>
      <c r="D44" s="51"/>
      <c r="E44" s="51"/>
    </row>
    <row r="45" ht="20" customHeight="1" spans="1:5" x14ac:dyDescent="0.25">
      <c r="B45" s="2" t="s">
        <v>83</v>
      </c>
      <c r="C45" s="2"/>
      <c r="D45" s="2"/>
      <c r="E45" s="2"/>
    </row>
    <row r="46" ht="48" customHeight="1" spans="1:5" x14ac:dyDescent="0.25">
      <c r="B46" s="52" t="s">
        <v>84</v>
      </c>
      <c r="C46" s="53" t="s">
        <v>85</v>
      </c>
      <c r="D46" s="53"/>
      <c r="E46" s="33" t="s">
        <v>37</v>
      </c>
    </row>
    <row r="47" ht="48" customHeight="1" spans="1:5" x14ac:dyDescent="0.25">
      <c r="B47" s="52" t="s">
        <v>86</v>
      </c>
      <c r="C47" s="53" t="s">
        <v>87</v>
      </c>
      <c r="D47" s="53"/>
      <c r="E47" s="33" t="s">
        <v>37</v>
      </c>
    </row>
    <row r="48" ht="48" customHeight="1" spans="1:5" x14ac:dyDescent="0.25">
      <c r="B48" s="52" t="s">
        <v>88</v>
      </c>
      <c r="C48" s="53" t="s">
        <v>89</v>
      </c>
      <c r="D48" s="53"/>
    </row>
    <row r="49" ht="48" customHeight="1" spans="1:5" x14ac:dyDescent="0.25">
      <c r="B49" s="52" t="s">
        <v>90</v>
      </c>
      <c r="C49" s="53" t="s">
        <v>91</v>
      </c>
      <c r="D49" s="53"/>
    </row>
    <row r="50" ht="48" customHeight="1" spans="1:5" x14ac:dyDescent="0.25">
      <c r="B50" s="52" t="s">
        <v>92</v>
      </c>
      <c r="C50" s="53" t="s">
        <v>93</v>
      </c>
      <c r="D50" s="53"/>
    </row>
    <row r="51" ht="20" customHeight="1" spans="1:5" x14ac:dyDescent="0.25">
      <c r="C51" s="33" t="s">
        <v>94</v>
      </c>
      <c r="D51" s="33"/>
      <c r="E51" s="33"/>
    </row>
  </sheetData>
  <mergeCells count="41">
    <mergeCell ref="B1:E1"/>
    <mergeCell ref="B2:E2"/>
    <mergeCell ref="B3:E3"/>
    <mergeCell ref="B5:E5"/>
    <mergeCell ref="C6:D6"/>
    <mergeCell ref="C7:D7"/>
    <mergeCell ref="B7:B8"/>
    <mergeCell ref="C9:D9"/>
    <mergeCell ref="C10:D10"/>
    <mergeCell ref="B12:E12"/>
    <mergeCell ref="B18:E18"/>
    <mergeCell ref="B19:E19"/>
    <mergeCell ref="D20:E20"/>
    <mergeCell ref="D21:E21"/>
    <mergeCell ref="D22:E22"/>
    <mergeCell ref="D23:E23"/>
    <mergeCell ref="D24:E24"/>
    <mergeCell ref="D25:E25"/>
    <mergeCell ref="D26:E26"/>
    <mergeCell ref="D27:E27"/>
    <mergeCell ref="B29:E29"/>
    <mergeCell ref="D30:E30"/>
    <mergeCell ref="D31:E31"/>
    <mergeCell ref="D32:E32"/>
    <mergeCell ref="D33:E33"/>
    <mergeCell ref="D34:E34"/>
    <mergeCell ref="D35:E35"/>
    <mergeCell ref="B37:E37"/>
    <mergeCell ref="C38:E38"/>
    <mergeCell ref="C39:E39"/>
    <mergeCell ref="C40:E40"/>
    <mergeCell ref="C41:E41"/>
    <mergeCell ref="C42:E42"/>
    <mergeCell ref="B44:E44"/>
    <mergeCell ref="B45:E45"/>
    <mergeCell ref="C46:D46"/>
    <mergeCell ref="C47:D47"/>
    <mergeCell ref="C48:D48"/>
    <mergeCell ref="C49:D49"/>
    <mergeCell ref="C50:D50"/>
    <mergeCell ref="C51:E51"/>
  </mergeCells>
  <hyperlinks>
    <hyperlink ref="E6" location="'Lists'!A1" display="Go to Lists →"/>
    <hyperlink ref="C8" location="'Tool Inventory'!A1" display="Tool Inventory →"/>
    <hyperlink ref="D8" location="'Checkout Log'!A1" display="Checkout Log →"/>
    <hyperlink ref="E8" location="'Maintenance Log'!A1" display="Maintenance Log →"/>
    <hyperlink ref="E9" location="'Tool Inventory'!A1" display="Go to Tool Inventory →"/>
    <hyperlink ref="E10" location="'Dashboard'!A1" display="Go to Dashboard →"/>
    <hyperlink ref="C15" location="'Checkout Log'!A1" display="Checkout Log →"/>
    <hyperlink ref="D15" location="'Checkout Log'!A1" display="Checkout Log →"/>
    <hyperlink ref="E15" location="'Maintenance Log'!A1" display="Maintenance Log →"/>
    <hyperlink ref="E16" location="'Tool Inventory'!A1" display="Tool Inventory →"/>
    <hyperlink ref="C30" location="'Dashboard'!A1" display="Dashboard"/>
    <hyperlink ref="C31" location="'How to use'!A1" display="How to use"/>
    <hyperlink ref="C32" location="'Tool Inventory'!A1" display="Tool Inventory"/>
    <hyperlink ref="C33" location="'Checkout Log'!A1" display="Checkout Log"/>
    <hyperlink ref="C34" location="'Maintenance Log'!A1" display="Maintenance Log"/>
    <hyperlink ref="C35" location="'Lists'!A1" display="Lists"/>
    <hyperlink ref="E46" location="'Tool Inventory'!A1" display="Go to Tool Inventory →"/>
    <hyperlink ref="E47" location="'Tool Inventory'!A1" display="Go to Tool Inventory →"/>
    <hyperlink ref="C51" r:id="rId19"/>
  </hyperlinks>
  <printOptions horizontalCentered="1"/>
  <pageMargins left="0.5" right="0.5" top="0.5" bottom="0.5" header="0.3" footer="0.3"/>
  <pageSetup paperSize="1" orientation="portrait" horizontalDpi="4294967295" verticalDpi="4294967295" scale="100" fitToWidth="1" fitToHeight="0"/>
  <rowBreaks count="1" manualBreakCount="1">
    <brk id="43" max="1683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4ED8"/>
    <pageSetUpPr fitToPage="1"/>
  </sheetPr>
  <dimension ref="A1:Q201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 outlineLevelRow="0" outlineLevelCol="0" x14ac:dyDescent="55"/>
  <cols>
    <col min="1" max="1" width="10" customWidth="1"/>
    <col min="2" max="2" width="30" customWidth="1"/>
    <col min="3" max="5" width="18" customWidth="1"/>
    <col min="6" max="7" width="10" customWidth="1"/>
    <col min="8" max="11" width="18" customWidth="1"/>
    <col min="12" max="13" width="14" customWidth="1"/>
    <col min="14" max="14" width="13" customWidth="1"/>
    <col min="15" max="16" width="14" customWidth="1"/>
    <col min="17" max="17" width="40" customWidth="1"/>
  </cols>
  <sheetData>
    <row r="1" ht="30" customHeight="1" spans="1:17" x14ac:dyDescent="0.25">
      <c r="A1" s="54" t="s">
        <v>95</v>
      </c>
      <c r="B1" s="55" t="s">
        <v>96</v>
      </c>
      <c r="C1" s="55" t="s">
        <v>13</v>
      </c>
      <c r="D1" s="55" t="s">
        <v>97</v>
      </c>
      <c r="E1" s="55" t="s">
        <v>98</v>
      </c>
      <c r="F1" s="55" t="s">
        <v>99</v>
      </c>
      <c r="G1" s="55" t="s">
        <v>100</v>
      </c>
      <c r="H1" s="55" t="s">
        <v>12</v>
      </c>
      <c r="I1" s="54" t="s">
        <v>101</v>
      </c>
      <c r="J1" s="55" t="s">
        <v>102</v>
      </c>
      <c r="K1" s="55" t="s">
        <v>103</v>
      </c>
      <c r="L1" s="56" t="s">
        <v>104</v>
      </c>
      <c r="M1" s="56" t="s">
        <v>105</v>
      </c>
      <c r="N1" s="56" t="s">
        <v>106</v>
      </c>
      <c r="O1" s="56" t="s">
        <v>107</v>
      </c>
      <c r="P1" s="56" t="s">
        <v>108</v>
      </c>
      <c r="Q1" s="55" t="s">
        <v>109</v>
      </c>
    </row>
    <row r="2" ht="20" customHeight="1" spans="1:17" x14ac:dyDescent="0.25">
      <c r="A2" s="57" t="s">
        <v>110</v>
      </c>
      <c r="B2" s="58" t="s">
        <v>111</v>
      </c>
      <c r="C2" s="58" t="s">
        <v>112</v>
      </c>
      <c r="D2" s="58" t="s">
        <v>113</v>
      </c>
      <c r="E2" s="58" t="s">
        <v>114</v>
      </c>
      <c r="F2" s="59" t="s">
        <v>115</v>
      </c>
      <c r="G2" s="59"/>
      <c r="H2" s="58" t="s">
        <v>116</v>
      </c>
      <c r="I2" s="60" t="s">
        <v>3</v>
      </c>
      <c r="J2" s="58" t="s">
        <v>117</v>
      </c>
      <c r="K2" s="58"/>
      <c r="L2" s="61"/>
      <c r="M2" s="61">
        <v>45726</v>
      </c>
      <c r="N2" s="62">
        <v>149</v>
      </c>
      <c r="O2" s="61">
        <f>TODAY()-51</f>
      </c>
      <c r="P2" s="61">
        <f>TODAY()+130</f>
      </c>
      <c r="Q2" s="58" t="s">
        <v>118</v>
      </c>
    </row>
    <row r="3" ht="20" customHeight="1" spans="1:17" x14ac:dyDescent="0.25">
      <c r="A3" s="63" t="s">
        <v>119</v>
      </c>
      <c r="B3" s="64" t="s">
        <v>120</v>
      </c>
      <c r="C3" s="64" t="s">
        <v>112</v>
      </c>
      <c r="D3" s="64" t="s">
        <v>113</v>
      </c>
      <c r="E3" s="64" t="s">
        <v>121</v>
      </c>
      <c r="F3" s="65" t="s">
        <v>122</v>
      </c>
      <c r="G3" s="65"/>
      <c r="H3" s="64" t="s">
        <v>116</v>
      </c>
      <c r="I3" s="66" t="s">
        <v>4</v>
      </c>
      <c r="J3" s="64" t="s">
        <v>117</v>
      </c>
      <c r="K3" s="64" t="s">
        <v>123</v>
      </c>
      <c r="L3" s="67">
        <f>TODAY()+7</f>
      </c>
      <c r="M3" s="67">
        <v>45749</v>
      </c>
      <c r="N3" s="25">
        <v>189</v>
      </c>
      <c r="O3" s="67">
        <f>TODAY()-35</f>
      </c>
      <c r="P3" s="67">
        <f>TODAY()+147</f>
      </c>
      <c r="Q3" s="64" t="s">
        <v>118</v>
      </c>
    </row>
    <row r="4" ht="20" customHeight="1" spans="1:17" x14ac:dyDescent="0.25">
      <c r="A4" s="68" t="s">
        <v>124</v>
      </c>
      <c r="B4" s="69" t="s">
        <v>125</v>
      </c>
      <c r="C4" s="69" t="s">
        <v>126</v>
      </c>
      <c r="D4" s="69" t="s">
        <v>113</v>
      </c>
      <c r="E4" s="69" t="s">
        <v>127</v>
      </c>
      <c r="F4" s="70"/>
      <c r="G4" s="70"/>
      <c r="H4" s="69" t="s">
        <v>128</v>
      </c>
      <c r="I4" s="71" t="s">
        <v>3</v>
      </c>
      <c r="J4" s="69" t="s">
        <v>117</v>
      </c>
      <c r="K4" s="69"/>
      <c r="L4" s="72"/>
      <c r="M4" s="72">
        <v>45828</v>
      </c>
      <c r="N4" s="73">
        <v>240</v>
      </c>
      <c r="O4" s="72">
        <f>TODAY()-77</f>
      </c>
      <c r="P4" s="72">
        <f>TODAY()+107</f>
      </c>
      <c r="Q4" s="69" t="s">
        <v>118</v>
      </c>
    </row>
    <row r="5" ht="20" customHeight="1" spans="1:17" x14ac:dyDescent="0.25">
      <c r="A5" s="63" t="s">
        <v>129</v>
      </c>
      <c r="B5" s="64" t="s">
        <v>130</v>
      </c>
      <c r="C5" s="64" t="s">
        <v>126</v>
      </c>
      <c r="D5" s="64" t="s">
        <v>113</v>
      </c>
      <c r="E5" s="64" t="s">
        <v>131</v>
      </c>
      <c r="F5" s="65"/>
      <c r="G5" s="65"/>
      <c r="H5" s="64" t="s">
        <v>128</v>
      </c>
      <c r="I5" s="66" t="s">
        <v>3</v>
      </c>
      <c r="J5" s="64" t="s">
        <v>132</v>
      </c>
      <c r="K5" s="64"/>
      <c r="L5" s="67"/>
      <c r="M5" s="67">
        <v>45598</v>
      </c>
      <c r="N5" s="25">
        <v>18</v>
      </c>
      <c r="O5" s="67"/>
      <c r="P5" s="67"/>
      <c r="Q5" s="64" t="s">
        <v>118</v>
      </c>
    </row>
    <row r="6" ht="20" customHeight="1" spans="1:17" x14ac:dyDescent="0.25">
      <c r="A6" s="68" t="s">
        <v>133</v>
      </c>
      <c r="B6" s="69" t="s">
        <v>134</v>
      </c>
      <c r="C6" s="69" t="s">
        <v>135</v>
      </c>
      <c r="D6" s="69" t="s">
        <v>113</v>
      </c>
      <c r="E6" s="69" t="s">
        <v>136</v>
      </c>
      <c r="F6" s="70" t="s">
        <v>137</v>
      </c>
      <c r="G6" s="70"/>
      <c r="H6" s="69" t="s">
        <v>138</v>
      </c>
      <c r="I6" s="71" t="s">
        <v>4</v>
      </c>
      <c r="J6" s="69" t="s">
        <v>117</v>
      </c>
      <c r="K6" s="69" t="s">
        <v>139</v>
      </c>
      <c r="L6" s="72">
        <f>TODAY()-8</f>
      </c>
      <c r="M6" s="72">
        <v>45519</v>
      </c>
      <c r="N6" s="73">
        <v>320</v>
      </c>
      <c r="O6" s="72">
        <f>TODAY()-24</f>
      </c>
      <c r="P6" s="72">
        <f>TODAY()+150</f>
      </c>
      <c r="Q6" s="69" t="s">
        <v>118</v>
      </c>
    </row>
    <row r="7" ht="20" customHeight="1" spans="1:17" x14ac:dyDescent="0.25">
      <c r="A7" s="63" t="s">
        <v>140</v>
      </c>
      <c r="B7" s="64" t="s">
        <v>141</v>
      </c>
      <c r="C7" s="64" t="s">
        <v>126</v>
      </c>
      <c r="D7" s="64" t="s">
        <v>113</v>
      </c>
      <c r="E7" s="64" t="s">
        <v>142</v>
      </c>
      <c r="F7" s="65"/>
      <c r="G7" s="65"/>
      <c r="H7" s="64" t="s">
        <v>138</v>
      </c>
      <c r="I7" s="66" t="s">
        <v>3</v>
      </c>
      <c r="J7" s="64" t="s">
        <v>117</v>
      </c>
      <c r="K7" s="64"/>
      <c r="L7" s="67"/>
      <c r="M7" s="67">
        <v>45699</v>
      </c>
      <c r="N7" s="25">
        <v>45</v>
      </c>
      <c r="O7" s="67">
        <f>TODAY()-36</f>
      </c>
      <c r="P7" s="67">
        <f>TODAY()+15</f>
      </c>
      <c r="Q7" s="64" t="s">
        <v>118</v>
      </c>
    </row>
    <row r="8" ht="20" customHeight="1" spans="1:17" x14ac:dyDescent="0.25">
      <c r="A8" s="68" t="s">
        <v>143</v>
      </c>
      <c r="B8" s="69" t="s">
        <v>144</v>
      </c>
      <c r="C8" s="69" t="s">
        <v>112</v>
      </c>
      <c r="D8" s="69" t="s">
        <v>113</v>
      </c>
      <c r="E8" s="69" t="s">
        <v>145</v>
      </c>
      <c r="F8" s="70" t="s">
        <v>146</v>
      </c>
      <c r="G8" s="70"/>
      <c r="H8" s="69" t="s">
        <v>128</v>
      </c>
      <c r="I8" s="71" t="s">
        <v>5</v>
      </c>
      <c r="J8" s="69" t="s">
        <v>147</v>
      </c>
      <c r="K8" s="69"/>
      <c r="L8" s="72"/>
      <c r="M8" s="72">
        <v>45782</v>
      </c>
      <c r="N8" s="73">
        <v>165</v>
      </c>
      <c r="O8" s="72">
        <f>TODAY()-114</f>
      </c>
      <c r="P8" s="72">
        <f>TODAY()+70</f>
      </c>
      <c r="Q8" s="69" t="s">
        <v>118</v>
      </c>
    </row>
    <row r="9" ht="20" customHeight="1" spans="1:17" x14ac:dyDescent="0.25">
      <c r="A9" s="63" t="s">
        <v>148</v>
      </c>
      <c r="B9" s="64" t="s">
        <v>149</v>
      </c>
      <c r="C9" s="64" t="s">
        <v>126</v>
      </c>
      <c r="D9" s="64" t="s">
        <v>113</v>
      </c>
      <c r="E9" s="64" t="s">
        <v>150</v>
      </c>
      <c r="F9" s="65"/>
      <c r="G9" s="65"/>
      <c r="H9" s="64" t="s">
        <v>116</v>
      </c>
      <c r="I9" s="66" t="s">
        <v>6</v>
      </c>
      <c r="J9" s="64" t="s">
        <v>117</v>
      </c>
      <c r="K9" s="64"/>
      <c r="L9" s="67"/>
      <c r="M9" s="67">
        <v>45677</v>
      </c>
      <c r="N9" s="25">
        <v>35</v>
      </c>
      <c r="O9" s="67"/>
      <c r="P9" s="67"/>
      <c r="Q9" s="64" t="s">
        <v>118</v>
      </c>
    </row>
    <row r="10" ht="20" customHeight="1" spans="1:17" x14ac:dyDescent="0.25">
      <c r="A10" s="68" t="s">
        <v>151</v>
      </c>
      <c r="B10" s="69" t="s">
        <v>152</v>
      </c>
      <c r="C10" s="69" t="s">
        <v>126</v>
      </c>
      <c r="D10" s="69" t="s">
        <v>113</v>
      </c>
      <c r="E10" s="69" t="s">
        <v>153</v>
      </c>
      <c r="F10" s="70"/>
      <c r="G10" s="70"/>
      <c r="H10" s="69" t="s">
        <v>128</v>
      </c>
      <c r="I10" s="71" t="s">
        <v>54</v>
      </c>
      <c r="J10" s="69" t="s">
        <v>147</v>
      </c>
      <c r="K10" s="69"/>
      <c r="L10" s="72"/>
      <c r="M10" s="72">
        <v>43617</v>
      </c>
      <c r="N10" s="73">
        <v>60</v>
      </c>
      <c r="O10" s="72"/>
      <c r="P10" s="72"/>
      <c r="Q10" s="69" t="s">
        <v>118</v>
      </c>
    </row>
    <row r="11" ht="20" customHeight="1" spans="1:17" x14ac:dyDescent="0.25">
      <c r="A11" s="63" t="s">
        <v>154</v>
      </c>
      <c r="B11" s="64" t="s">
        <v>155</v>
      </c>
      <c r="C11" s="64" t="s">
        <v>135</v>
      </c>
      <c r="D11" s="64" t="s">
        <v>113</v>
      </c>
      <c r="E11" s="64" t="s">
        <v>156</v>
      </c>
      <c r="F11" s="65"/>
      <c r="G11" s="65"/>
      <c r="H11" s="64" t="s">
        <v>138</v>
      </c>
      <c r="I11" s="66" t="s">
        <v>4</v>
      </c>
      <c r="J11" s="64" t="s">
        <v>117</v>
      </c>
      <c r="K11" s="64" t="s">
        <v>157</v>
      </c>
      <c r="L11" s="67">
        <f>TODAY()+7</f>
      </c>
      <c r="M11" s="67">
        <v>45909</v>
      </c>
      <c r="N11" s="25">
        <v>75</v>
      </c>
      <c r="O11" s="67">
        <f>TODAY()-110</f>
      </c>
      <c r="P11" s="67">
        <f>TODAY()+100</f>
      </c>
      <c r="Q11" s="64" t="s">
        <v>118</v>
      </c>
    </row>
    <row r="12" ht="20" customHeight="1" spans="1:17" x14ac:dyDescent="0.25">
      <c r="A12" s="68"/>
      <c r="B12" s="69"/>
      <c r="C12" s="69"/>
      <c r="D12" s="69"/>
      <c r="E12" s="69"/>
      <c r="F12" s="70"/>
      <c r="G12" s="70"/>
      <c r="H12" s="69"/>
      <c r="I12" s="71"/>
      <c r="J12" s="69"/>
      <c r="K12" s="69"/>
      <c r="L12" s="72"/>
      <c r="M12" s="72"/>
      <c r="N12" s="73"/>
      <c r="O12" s="72"/>
      <c r="P12" s="72"/>
      <c r="Q12" s="69"/>
    </row>
    <row r="13" ht="20" customHeight="1" spans="1:17" x14ac:dyDescent="0.25">
      <c r="A13" s="63"/>
      <c r="B13" s="64"/>
      <c r="C13" s="64"/>
      <c r="D13" s="64"/>
      <c r="E13" s="64"/>
      <c r="F13" s="65"/>
      <c r="G13" s="65"/>
      <c r="H13" s="64"/>
      <c r="I13" s="66"/>
      <c r="J13" s="64"/>
      <c r="K13" s="64"/>
      <c r="L13" s="67"/>
      <c r="M13" s="67"/>
      <c r="N13" s="25"/>
      <c r="O13" s="67"/>
      <c r="P13" s="67"/>
      <c r="Q13" s="64"/>
    </row>
    <row r="14" ht="20" customHeight="1" spans="1:17" x14ac:dyDescent="0.25">
      <c r="A14" s="68"/>
      <c r="B14" s="69"/>
      <c r="C14" s="69"/>
      <c r="D14" s="69"/>
      <c r="E14" s="69"/>
      <c r="F14" s="70"/>
      <c r="G14" s="70"/>
      <c r="H14" s="69"/>
      <c r="I14" s="71"/>
      <c r="J14" s="69"/>
      <c r="K14" s="69"/>
      <c r="L14" s="72"/>
      <c r="M14" s="72"/>
      <c r="N14" s="73"/>
      <c r="O14" s="72"/>
      <c r="P14" s="72"/>
      <c r="Q14" s="69"/>
    </row>
    <row r="15" ht="20" customHeight="1" spans="1:17" x14ac:dyDescent="0.25">
      <c r="A15" s="63"/>
      <c r="B15" s="64"/>
      <c r="C15" s="64"/>
      <c r="D15" s="64"/>
      <c r="E15" s="64"/>
      <c r="F15" s="65"/>
      <c r="G15" s="65"/>
      <c r="H15" s="64"/>
      <c r="I15" s="66"/>
      <c r="J15" s="64"/>
      <c r="K15" s="64"/>
      <c r="L15" s="67"/>
      <c r="M15" s="67"/>
      <c r="N15" s="25"/>
      <c r="O15" s="67"/>
      <c r="P15" s="67"/>
      <c r="Q15" s="64"/>
    </row>
    <row r="16" ht="20" customHeight="1" spans="1:17" x14ac:dyDescent="0.25">
      <c r="A16" s="68"/>
      <c r="B16" s="69"/>
      <c r="C16" s="69"/>
      <c r="D16" s="69"/>
      <c r="E16" s="69"/>
      <c r="F16" s="70"/>
      <c r="G16" s="70"/>
      <c r="H16" s="69"/>
      <c r="I16" s="71"/>
      <c r="J16" s="69"/>
      <c r="K16" s="69"/>
      <c r="L16" s="72"/>
      <c r="M16" s="72"/>
      <c r="N16" s="73"/>
      <c r="O16" s="72"/>
      <c r="P16" s="72"/>
      <c r="Q16" s="69"/>
    </row>
    <row r="17" ht="20" customHeight="1" spans="1:17" x14ac:dyDescent="0.25">
      <c r="A17" s="63"/>
      <c r="B17" s="64"/>
      <c r="C17" s="64"/>
      <c r="D17" s="64"/>
      <c r="E17" s="64"/>
      <c r="F17" s="65"/>
      <c r="G17" s="65"/>
      <c r="H17" s="64"/>
      <c r="I17" s="66"/>
      <c r="J17" s="64"/>
      <c r="K17" s="64"/>
      <c r="L17" s="67"/>
      <c r="M17" s="67"/>
      <c r="N17" s="25"/>
      <c r="O17" s="67"/>
      <c r="P17" s="67"/>
      <c r="Q17" s="64"/>
    </row>
    <row r="18" ht="20" customHeight="1" spans="1:17" x14ac:dyDescent="0.25">
      <c r="A18" s="68"/>
      <c r="B18" s="69"/>
      <c r="C18" s="69"/>
      <c r="D18" s="69"/>
      <c r="E18" s="69"/>
      <c r="F18" s="70"/>
      <c r="G18" s="70"/>
      <c r="H18" s="69"/>
      <c r="I18" s="71"/>
      <c r="J18" s="69"/>
      <c r="K18" s="69"/>
      <c r="L18" s="72"/>
      <c r="M18" s="72"/>
      <c r="N18" s="73"/>
      <c r="O18" s="72"/>
      <c r="P18" s="72"/>
      <c r="Q18" s="69"/>
    </row>
    <row r="19" ht="20" customHeight="1" spans="1:17" x14ac:dyDescent="0.25">
      <c r="A19" s="63"/>
      <c r="B19" s="64"/>
      <c r="C19" s="64"/>
      <c r="D19" s="64"/>
      <c r="E19" s="64"/>
      <c r="F19" s="65"/>
      <c r="G19" s="65"/>
      <c r="H19" s="64"/>
      <c r="I19" s="66"/>
      <c r="J19" s="64"/>
      <c r="K19" s="64"/>
      <c r="L19" s="67"/>
      <c r="M19" s="67"/>
      <c r="N19" s="25"/>
      <c r="O19" s="67"/>
      <c r="P19" s="67"/>
      <c r="Q19" s="64"/>
    </row>
    <row r="20" ht="20" customHeight="1" spans="1:17" x14ac:dyDescent="0.25">
      <c r="A20" s="68"/>
      <c r="B20" s="69"/>
      <c r="C20" s="69"/>
      <c r="D20" s="69"/>
      <c r="E20" s="69"/>
      <c r="F20" s="70"/>
      <c r="G20" s="70"/>
      <c r="H20" s="69"/>
      <c r="I20" s="71"/>
      <c r="J20" s="69"/>
      <c r="K20" s="69"/>
      <c r="L20" s="72"/>
      <c r="M20" s="72"/>
      <c r="N20" s="73"/>
      <c r="O20" s="72"/>
      <c r="P20" s="72"/>
      <c r="Q20" s="69"/>
    </row>
    <row r="21" ht="20" customHeight="1" spans="1:17" x14ac:dyDescent="0.25">
      <c r="A21" s="63"/>
      <c r="B21" s="64"/>
      <c r="C21" s="64"/>
      <c r="D21" s="64"/>
      <c r="E21" s="64"/>
      <c r="F21" s="65"/>
      <c r="G21" s="65"/>
      <c r="H21" s="64"/>
      <c r="I21" s="66"/>
      <c r="J21" s="64"/>
      <c r="K21" s="64"/>
      <c r="L21" s="67"/>
      <c r="M21" s="67"/>
      <c r="N21" s="25"/>
      <c r="O21" s="67"/>
      <c r="P21" s="67"/>
      <c r="Q21" s="64"/>
    </row>
    <row r="22" ht="20" customHeight="1" spans="1:17" x14ac:dyDescent="0.25">
      <c r="A22" s="68"/>
      <c r="B22" s="69"/>
      <c r="C22" s="69"/>
      <c r="D22" s="69"/>
      <c r="E22" s="69"/>
      <c r="F22" s="70"/>
      <c r="G22" s="70"/>
      <c r="H22" s="69"/>
      <c r="I22" s="71"/>
      <c r="J22" s="69"/>
      <c r="K22" s="69"/>
      <c r="L22" s="72"/>
      <c r="M22" s="72"/>
      <c r="N22" s="73"/>
      <c r="O22" s="72"/>
      <c r="P22" s="72"/>
      <c r="Q22" s="69"/>
    </row>
    <row r="23" ht="20" customHeight="1" spans="1:17" x14ac:dyDescent="0.25">
      <c r="A23" s="63"/>
      <c r="B23" s="64"/>
      <c r="C23" s="64"/>
      <c r="D23" s="64"/>
      <c r="E23" s="64"/>
      <c r="F23" s="65"/>
      <c r="G23" s="65"/>
      <c r="H23" s="64"/>
      <c r="I23" s="66"/>
      <c r="J23" s="64"/>
      <c r="K23" s="64"/>
      <c r="L23" s="67"/>
      <c r="M23" s="67"/>
      <c r="N23" s="25"/>
      <c r="O23" s="67"/>
      <c r="P23" s="67"/>
      <c r="Q23" s="64"/>
    </row>
    <row r="24" ht="20" customHeight="1" spans="1:17" x14ac:dyDescent="0.25">
      <c r="A24" s="68"/>
      <c r="B24" s="69"/>
      <c r="C24" s="69"/>
      <c r="D24" s="69"/>
      <c r="E24" s="69"/>
      <c r="F24" s="70"/>
      <c r="G24" s="70"/>
      <c r="H24" s="69"/>
      <c r="I24" s="71"/>
      <c r="J24" s="69"/>
      <c r="K24" s="69"/>
      <c r="L24" s="72"/>
      <c r="M24" s="72"/>
      <c r="N24" s="73"/>
      <c r="O24" s="72"/>
      <c r="P24" s="72"/>
      <c r="Q24" s="69"/>
    </row>
    <row r="25" ht="20" customHeight="1" spans="1:17" x14ac:dyDescent="0.25">
      <c r="A25" s="63"/>
      <c r="B25" s="64"/>
      <c r="C25" s="64"/>
      <c r="D25" s="64"/>
      <c r="E25" s="64"/>
      <c r="F25" s="65"/>
      <c r="G25" s="65"/>
      <c r="H25" s="64"/>
      <c r="I25" s="66"/>
      <c r="J25" s="64"/>
      <c r="K25" s="64"/>
      <c r="L25" s="67"/>
      <c r="M25" s="67"/>
      <c r="N25" s="25"/>
      <c r="O25" s="67"/>
      <c r="P25" s="67"/>
      <c r="Q25" s="64"/>
    </row>
    <row r="26" ht="20" customHeight="1" spans="1:17" x14ac:dyDescent="0.25">
      <c r="A26" s="68"/>
      <c r="B26" s="69"/>
      <c r="C26" s="69"/>
      <c r="D26" s="69"/>
      <c r="E26" s="69"/>
      <c r="F26" s="70"/>
      <c r="G26" s="70"/>
      <c r="H26" s="69"/>
      <c r="I26" s="71"/>
      <c r="J26" s="69"/>
      <c r="K26" s="69"/>
      <c r="L26" s="72"/>
      <c r="M26" s="72"/>
      <c r="N26" s="73"/>
      <c r="O26" s="72"/>
      <c r="P26" s="72"/>
      <c r="Q26" s="69"/>
    </row>
    <row r="27" ht="20" customHeight="1" spans="1:17" x14ac:dyDescent="0.25">
      <c r="A27" s="63"/>
      <c r="B27" s="64"/>
      <c r="C27" s="64"/>
      <c r="D27" s="64"/>
      <c r="E27" s="64"/>
      <c r="F27" s="65"/>
      <c r="G27" s="65"/>
      <c r="H27" s="64"/>
      <c r="I27" s="66"/>
      <c r="J27" s="64"/>
      <c r="K27" s="64"/>
      <c r="L27" s="67"/>
      <c r="M27" s="67"/>
      <c r="N27" s="25"/>
      <c r="O27" s="67"/>
      <c r="P27" s="67"/>
      <c r="Q27" s="64"/>
    </row>
    <row r="28" ht="20" customHeight="1" spans="1:17" x14ac:dyDescent="0.25">
      <c r="A28" s="68"/>
      <c r="B28" s="69"/>
      <c r="C28" s="69"/>
      <c r="D28" s="69"/>
      <c r="E28" s="69"/>
      <c r="F28" s="70"/>
      <c r="G28" s="70"/>
      <c r="H28" s="69"/>
      <c r="I28" s="71"/>
      <c r="J28" s="69"/>
      <c r="K28" s="69"/>
      <c r="L28" s="72"/>
      <c r="M28" s="72"/>
      <c r="N28" s="73"/>
      <c r="O28" s="72"/>
      <c r="P28" s="72"/>
      <c r="Q28" s="69"/>
    </row>
    <row r="29" ht="20" customHeight="1" spans="1:17" x14ac:dyDescent="0.25">
      <c r="A29" s="63"/>
      <c r="B29" s="64"/>
      <c r="C29" s="64"/>
      <c r="D29" s="64"/>
      <c r="E29" s="64"/>
      <c r="F29" s="65"/>
      <c r="G29" s="65"/>
      <c r="H29" s="64"/>
      <c r="I29" s="66"/>
      <c r="J29" s="64"/>
      <c r="K29" s="64"/>
      <c r="L29" s="67"/>
      <c r="M29" s="67"/>
      <c r="N29" s="25"/>
      <c r="O29" s="67"/>
      <c r="P29" s="67"/>
      <c r="Q29" s="64"/>
    </row>
    <row r="30" ht="20" customHeight="1" spans="1:17" x14ac:dyDescent="0.25">
      <c r="A30" s="68"/>
      <c r="B30" s="69"/>
      <c r="C30" s="69"/>
      <c r="D30" s="69"/>
      <c r="E30" s="69"/>
      <c r="F30" s="70"/>
      <c r="G30" s="70"/>
      <c r="H30" s="69"/>
      <c r="I30" s="71"/>
      <c r="J30" s="69"/>
      <c r="K30" s="69"/>
      <c r="L30" s="72"/>
      <c r="M30" s="72"/>
      <c r="N30" s="73"/>
      <c r="O30" s="72"/>
      <c r="P30" s="72"/>
      <c r="Q30" s="69"/>
    </row>
    <row r="31" ht="20" customHeight="1" spans="1:17" x14ac:dyDescent="0.25">
      <c r="A31" s="63"/>
      <c r="B31" s="64"/>
      <c r="C31" s="64"/>
      <c r="D31" s="64"/>
      <c r="E31" s="64"/>
      <c r="F31" s="65"/>
      <c r="G31" s="65"/>
      <c r="H31" s="64"/>
      <c r="I31" s="66"/>
      <c r="J31" s="64"/>
      <c r="K31" s="64"/>
      <c r="L31" s="67"/>
      <c r="M31" s="67"/>
      <c r="N31" s="25"/>
      <c r="O31" s="67"/>
      <c r="P31" s="67"/>
      <c r="Q31" s="64"/>
    </row>
    <row r="32" ht="20" customHeight="1" spans="1:17" x14ac:dyDescent="0.25">
      <c r="A32" s="68"/>
      <c r="B32" s="69"/>
      <c r="C32" s="69"/>
      <c r="D32" s="69"/>
      <c r="E32" s="69"/>
      <c r="F32" s="70"/>
      <c r="G32" s="70"/>
      <c r="H32" s="69"/>
      <c r="I32" s="71"/>
      <c r="J32" s="69"/>
      <c r="K32" s="69"/>
      <c r="L32" s="72"/>
      <c r="M32" s="72"/>
      <c r="N32" s="73"/>
      <c r="O32" s="72"/>
      <c r="P32" s="72"/>
      <c r="Q32" s="69"/>
    </row>
    <row r="33" ht="20" customHeight="1" spans="1:17" x14ac:dyDescent="0.25">
      <c r="A33" s="63"/>
      <c r="B33" s="64"/>
      <c r="C33" s="64"/>
      <c r="D33" s="64"/>
      <c r="E33" s="64"/>
      <c r="F33" s="65"/>
      <c r="G33" s="65"/>
      <c r="H33" s="64"/>
      <c r="I33" s="66"/>
      <c r="J33" s="64"/>
      <c r="K33" s="64"/>
      <c r="L33" s="67"/>
      <c r="M33" s="67"/>
      <c r="N33" s="25"/>
      <c r="O33" s="67"/>
      <c r="P33" s="67"/>
      <c r="Q33" s="64"/>
    </row>
    <row r="34" ht="20" customHeight="1" spans="1:17" x14ac:dyDescent="0.25">
      <c r="A34" s="68"/>
      <c r="B34" s="69"/>
      <c r="C34" s="69"/>
      <c r="D34" s="69"/>
      <c r="E34" s="69"/>
      <c r="F34" s="70"/>
      <c r="G34" s="70"/>
      <c r="H34" s="69"/>
      <c r="I34" s="71"/>
      <c r="J34" s="69"/>
      <c r="K34" s="69"/>
      <c r="L34" s="72"/>
      <c r="M34" s="72"/>
      <c r="N34" s="73"/>
      <c r="O34" s="72"/>
      <c r="P34" s="72"/>
      <c r="Q34" s="69"/>
    </row>
    <row r="35" ht="20" customHeight="1" spans="1:17" x14ac:dyDescent="0.25">
      <c r="A35" s="63"/>
      <c r="B35" s="64"/>
      <c r="C35" s="64"/>
      <c r="D35" s="64"/>
      <c r="E35" s="64"/>
      <c r="F35" s="65"/>
      <c r="G35" s="65"/>
      <c r="H35" s="64"/>
      <c r="I35" s="66"/>
      <c r="J35" s="64"/>
      <c r="K35" s="64"/>
      <c r="L35" s="67"/>
      <c r="M35" s="67"/>
      <c r="N35" s="25"/>
      <c r="O35" s="67"/>
      <c r="P35" s="67"/>
      <c r="Q35" s="64"/>
    </row>
    <row r="36" ht="20" customHeight="1" spans="1:17" x14ac:dyDescent="0.25">
      <c r="A36" s="68"/>
      <c r="B36" s="69"/>
      <c r="C36" s="69"/>
      <c r="D36" s="69"/>
      <c r="E36" s="69"/>
      <c r="F36" s="70"/>
      <c r="G36" s="70"/>
      <c r="H36" s="69"/>
      <c r="I36" s="71"/>
      <c r="J36" s="69"/>
      <c r="K36" s="69"/>
      <c r="L36" s="72"/>
      <c r="M36" s="72"/>
      <c r="N36" s="73"/>
      <c r="O36" s="72"/>
      <c r="P36" s="72"/>
      <c r="Q36" s="69"/>
    </row>
    <row r="37" ht="20" customHeight="1" spans="1:17" x14ac:dyDescent="0.25">
      <c r="A37" s="63"/>
      <c r="B37" s="64"/>
      <c r="C37" s="64"/>
      <c r="D37" s="64"/>
      <c r="E37" s="64"/>
      <c r="F37" s="65"/>
      <c r="G37" s="65"/>
      <c r="H37" s="64"/>
      <c r="I37" s="66"/>
      <c r="J37" s="64"/>
      <c r="K37" s="64"/>
      <c r="L37" s="67"/>
      <c r="M37" s="67"/>
      <c r="N37" s="25"/>
      <c r="O37" s="67"/>
      <c r="P37" s="67"/>
      <c r="Q37" s="64"/>
    </row>
    <row r="38" ht="20" customHeight="1" spans="1:17" x14ac:dyDescent="0.25">
      <c r="A38" s="68"/>
      <c r="B38" s="69"/>
      <c r="C38" s="69"/>
      <c r="D38" s="69"/>
      <c r="E38" s="69"/>
      <c r="F38" s="70"/>
      <c r="G38" s="70"/>
      <c r="H38" s="69"/>
      <c r="I38" s="71"/>
      <c r="J38" s="69"/>
      <c r="K38" s="69"/>
      <c r="L38" s="72"/>
      <c r="M38" s="72"/>
      <c r="N38" s="73"/>
      <c r="O38" s="72"/>
      <c r="P38" s="72"/>
      <c r="Q38" s="69"/>
    </row>
    <row r="39" ht="20" customHeight="1" spans="1:17" x14ac:dyDescent="0.25">
      <c r="A39" s="63"/>
      <c r="B39" s="64"/>
      <c r="C39" s="64"/>
      <c r="D39" s="64"/>
      <c r="E39" s="64"/>
      <c r="F39" s="65"/>
      <c r="G39" s="65"/>
      <c r="H39" s="64"/>
      <c r="I39" s="66"/>
      <c r="J39" s="64"/>
      <c r="K39" s="64"/>
      <c r="L39" s="67"/>
      <c r="M39" s="67"/>
      <c r="N39" s="25"/>
      <c r="O39" s="67"/>
      <c r="P39" s="67"/>
      <c r="Q39" s="64"/>
    </row>
    <row r="40" ht="20" customHeight="1" spans="1:17" x14ac:dyDescent="0.25">
      <c r="A40" s="68"/>
      <c r="B40" s="69"/>
      <c r="C40" s="69"/>
      <c r="D40" s="69"/>
      <c r="E40" s="69"/>
      <c r="F40" s="70"/>
      <c r="G40" s="70"/>
      <c r="H40" s="69"/>
      <c r="I40" s="71"/>
      <c r="J40" s="69"/>
      <c r="K40" s="69"/>
      <c r="L40" s="72"/>
      <c r="M40" s="72"/>
      <c r="N40" s="73"/>
      <c r="O40" s="72"/>
      <c r="P40" s="72"/>
      <c r="Q40" s="69"/>
    </row>
    <row r="41" ht="20" customHeight="1" spans="1:17" x14ac:dyDescent="0.25">
      <c r="A41" s="63"/>
      <c r="B41" s="64"/>
      <c r="C41" s="64"/>
      <c r="D41" s="64"/>
      <c r="E41" s="64"/>
      <c r="F41" s="65"/>
      <c r="G41" s="65"/>
      <c r="H41" s="64"/>
      <c r="I41" s="66"/>
      <c r="J41" s="64"/>
      <c r="K41" s="64"/>
      <c r="L41" s="67"/>
      <c r="M41" s="67"/>
      <c r="N41" s="25"/>
      <c r="O41" s="67"/>
      <c r="P41" s="67"/>
      <c r="Q41" s="64"/>
    </row>
    <row r="42" ht="20" customHeight="1" spans="1:17" x14ac:dyDescent="0.25">
      <c r="A42" s="68"/>
      <c r="B42" s="69"/>
      <c r="C42" s="69"/>
      <c r="D42" s="69"/>
      <c r="E42" s="69"/>
      <c r="F42" s="70"/>
      <c r="G42" s="70"/>
      <c r="H42" s="69"/>
      <c r="I42" s="71"/>
      <c r="J42" s="69"/>
      <c r="K42" s="69"/>
      <c r="L42" s="72"/>
      <c r="M42" s="72"/>
      <c r="N42" s="73"/>
      <c r="O42" s="72"/>
      <c r="P42" s="72"/>
      <c r="Q42" s="69"/>
    </row>
    <row r="43" ht="20" customHeight="1" spans="1:17" x14ac:dyDescent="0.25">
      <c r="A43" s="63"/>
      <c r="B43" s="64"/>
      <c r="C43" s="64"/>
      <c r="D43" s="64"/>
      <c r="E43" s="64"/>
      <c r="F43" s="65"/>
      <c r="G43" s="65"/>
      <c r="H43" s="64"/>
      <c r="I43" s="66"/>
      <c r="J43" s="64"/>
      <c r="K43" s="64"/>
      <c r="L43" s="67"/>
      <c r="M43" s="67"/>
      <c r="N43" s="25"/>
      <c r="O43" s="67"/>
      <c r="P43" s="67"/>
      <c r="Q43" s="64"/>
    </row>
    <row r="44" ht="20" customHeight="1" spans="1:17" x14ac:dyDescent="0.25">
      <c r="A44" s="68"/>
      <c r="B44" s="69"/>
      <c r="C44" s="69"/>
      <c r="D44" s="69"/>
      <c r="E44" s="69"/>
      <c r="F44" s="70"/>
      <c r="G44" s="70"/>
      <c r="H44" s="69"/>
      <c r="I44" s="71"/>
      <c r="J44" s="69"/>
      <c r="K44" s="69"/>
      <c r="L44" s="72"/>
      <c r="M44" s="72"/>
      <c r="N44" s="73"/>
      <c r="O44" s="72"/>
      <c r="P44" s="72"/>
      <c r="Q44" s="69"/>
    </row>
    <row r="45" ht="20" customHeight="1" spans="1:17" x14ac:dyDescent="0.25">
      <c r="A45" s="63"/>
      <c r="B45" s="64"/>
      <c r="C45" s="64"/>
      <c r="D45" s="64"/>
      <c r="E45" s="64"/>
      <c r="F45" s="65"/>
      <c r="G45" s="65"/>
      <c r="H45" s="64"/>
      <c r="I45" s="66"/>
      <c r="J45" s="64"/>
      <c r="K45" s="64"/>
      <c r="L45" s="67"/>
      <c r="M45" s="67"/>
      <c r="N45" s="25"/>
      <c r="O45" s="67"/>
      <c r="P45" s="67"/>
      <c r="Q45" s="64"/>
    </row>
    <row r="46" ht="20" customHeight="1" spans="1:17" x14ac:dyDescent="0.25">
      <c r="A46" s="68"/>
      <c r="B46" s="69"/>
      <c r="C46" s="69"/>
      <c r="D46" s="69"/>
      <c r="E46" s="69"/>
      <c r="F46" s="70"/>
      <c r="G46" s="70"/>
      <c r="H46" s="69"/>
      <c r="I46" s="71"/>
      <c r="J46" s="69"/>
      <c r="K46" s="69"/>
      <c r="L46" s="72"/>
      <c r="M46" s="72"/>
      <c r="N46" s="73"/>
      <c r="O46" s="72"/>
      <c r="P46" s="72"/>
      <c r="Q46" s="69"/>
    </row>
    <row r="47" ht="20" customHeight="1" spans="1:17" x14ac:dyDescent="0.25">
      <c r="A47" s="63"/>
      <c r="B47" s="64"/>
      <c r="C47" s="64"/>
      <c r="D47" s="64"/>
      <c r="E47" s="64"/>
      <c r="F47" s="65"/>
      <c r="G47" s="65"/>
      <c r="H47" s="64"/>
      <c r="I47" s="66"/>
      <c r="J47" s="64"/>
      <c r="K47" s="64"/>
      <c r="L47" s="67"/>
      <c r="M47" s="67"/>
      <c r="N47" s="25"/>
      <c r="O47" s="67"/>
      <c r="P47" s="67"/>
      <c r="Q47" s="64"/>
    </row>
    <row r="48" ht="20" customHeight="1" spans="1:17" x14ac:dyDescent="0.25">
      <c r="A48" s="68"/>
      <c r="B48" s="69"/>
      <c r="C48" s="69"/>
      <c r="D48" s="69"/>
      <c r="E48" s="69"/>
      <c r="F48" s="70"/>
      <c r="G48" s="70"/>
      <c r="H48" s="69"/>
      <c r="I48" s="71"/>
      <c r="J48" s="69"/>
      <c r="K48" s="69"/>
      <c r="L48" s="72"/>
      <c r="M48" s="72"/>
      <c r="N48" s="73"/>
      <c r="O48" s="72"/>
      <c r="P48" s="72"/>
      <c r="Q48" s="69"/>
    </row>
    <row r="49" ht="20" customHeight="1" spans="1:17" x14ac:dyDescent="0.25">
      <c r="A49" s="63"/>
      <c r="B49" s="64"/>
      <c r="C49" s="64"/>
      <c r="D49" s="64"/>
      <c r="E49" s="64"/>
      <c r="F49" s="65"/>
      <c r="G49" s="65"/>
      <c r="H49" s="64"/>
      <c r="I49" s="66"/>
      <c r="J49" s="64"/>
      <c r="K49" s="64"/>
      <c r="L49" s="67"/>
      <c r="M49" s="67"/>
      <c r="N49" s="25"/>
      <c r="O49" s="67"/>
      <c r="P49" s="67"/>
      <c r="Q49" s="64"/>
    </row>
    <row r="50" ht="20" customHeight="1" spans="1:17" x14ac:dyDescent="0.25">
      <c r="A50" s="68"/>
      <c r="B50" s="69"/>
      <c r="C50" s="69"/>
      <c r="D50" s="69"/>
      <c r="E50" s="69"/>
      <c r="F50" s="70"/>
      <c r="G50" s="70"/>
      <c r="H50" s="69"/>
      <c r="I50" s="71"/>
      <c r="J50" s="69"/>
      <c r="K50" s="69"/>
      <c r="L50" s="72"/>
      <c r="M50" s="72"/>
      <c r="N50" s="73"/>
      <c r="O50" s="72"/>
      <c r="P50" s="72"/>
      <c r="Q50" s="69"/>
    </row>
    <row r="51" ht="20" customHeight="1" spans="1:17" x14ac:dyDescent="0.25">
      <c r="A51" s="63"/>
      <c r="B51" s="64"/>
      <c r="C51" s="64"/>
      <c r="D51" s="64"/>
      <c r="E51" s="64"/>
      <c r="F51" s="65"/>
      <c r="G51" s="65"/>
      <c r="H51" s="64"/>
      <c r="I51" s="66"/>
      <c r="J51" s="64"/>
      <c r="K51" s="64"/>
      <c r="L51" s="67"/>
      <c r="M51" s="67"/>
      <c r="N51" s="25"/>
      <c r="O51" s="67"/>
      <c r="P51" s="67"/>
      <c r="Q51" s="64"/>
    </row>
    <row r="52" ht="20" customHeight="1" spans="1:17" x14ac:dyDescent="0.25">
      <c r="A52" s="68"/>
      <c r="B52" s="69"/>
      <c r="C52" s="69"/>
      <c r="D52" s="69"/>
      <c r="E52" s="69"/>
      <c r="F52" s="70"/>
      <c r="G52" s="70"/>
      <c r="H52" s="69"/>
      <c r="I52" s="71"/>
      <c r="J52" s="69"/>
      <c r="K52" s="69"/>
      <c r="L52" s="72"/>
      <c r="M52" s="72"/>
      <c r="N52" s="73"/>
      <c r="O52" s="72"/>
      <c r="P52" s="72"/>
      <c r="Q52" s="69"/>
    </row>
    <row r="53" ht="20" customHeight="1" spans="1:17" x14ac:dyDescent="0.25">
      <c r="A53" s="63"/>
      <c r="B53" s="64"/>
      <c r="C53" s="64"/>
      <c r="D53" s="64"/>
      <c r="E53" s="64"/>
      <c r="F53" s="65"/>
      <c r="G53" s="65"/>
      <c r="H53" s="64"/>
      <c r="I53" s="66"/>
      <c r="J53" s="64"/>
      <c r="K53" s="64"/>
      <c r="L53" s="67"/>
      <c r="M53" s="67"/>
      <c r="N53" s="25"/>
      <c r="O53" s="67"/>
      <c r="P53" s="67"/>
      <c r="Q53" s="64"/>
    </row>
    <row r="54" ht="20" customHeight="1" spans="1:17" x14ac:dyDescent="0.25">
      <c r="A54" s="68"/>
      <c r="B54" s="69"/>
      <c r="C54" s="69"/>
      <c r="D54" s="69"/>
      <c r="E54" s="69"/>
      <c r="F54" s="70"/>
      <c r="G54" s="70"/>
      <c r="H54" s="69"/>
      <c r="I54" s="71"/>
      <c r="J54" s="69"/>
      <c r="K54" s="69"/>
      <c r="L54" s="72"/>
      <c r="M54" s="72"/>
      <c r="N54" s="73"/>
      <c r="O54" s="72"/>
      <c r="P54" s="72"/>
      <c r="Q54" s="69"/>
    </row>
    <row r="55" ht="20" customHeight="1" spans="1:17" x14ac:dyDescent="0.25">
      <c r="A55" s="63"/>
      <c r="B55" s="64"/>
      <c r="C55" s="64"/>
      <c r="D55" s="64"/>
      <c r="E55" s="64"/>
      <c r="F55" s="65"/>
      <c r="G55" s="65"/>
      <c r="H55" s="64"/>
      <c r="I55" s="66"/>
      <c r="J55" s="64"/>
      <c r="K55" s="64"/>
      <c r="L55" s="67"/>
      <c r="M55" s="67"/>
      <c r="N55" s="25"/>
      <c r="O55" s="67"/>
      <c r="P55" s="67"/>
      <c r="Q55" s="64"/>
    </row>
    <row r="56" ht="20" customHeight="1" spans="1:17" x14ac:dyDescent="0.25">
      <c r="A56" s="68"/>
      <c r="B56" s="69"/>
      <c r="C56" s="69"/>
      <c r="D56" s="69"/>
      <c r="E56" s="69"/>
      <c r="F56" s="70"/>
      <c r="G56" s="70"/>
      <c r="H56" s="69"/>
      <c r="I56" s="71"/>
      <c r="J56" s="69"/>
      <c r="K56" s="69"/>
      <c r="L56" s="72"/>
      <c r="M56" s="72"/>
      <c r="N56" s="73"/>
      <c r="O56" s="72"/>
      <c r="P56" s="72"/>
      <c r="Q56" s="69"/>
    </row>
    <row r="57" ht="20" customHeight="1" spans="1:17" x14ac:dyDescent="0.25">
      <c r="A57" s="63"/>
      <c r="B57" s="64"/>
      <c r="C57" s="64"/>
      <c r="D57" s="64"/>
      <c r="E57" s="64"/>
      <c r="F57" s="65"/>
      <c r="G57" s="65"/>
      <c r="H57" s="64"/>
      <c r="I57" s="66"/>
      <c r="J57" s="64"/>
      <c r="K57" s="64"/>
      <c r="L57" s="67"/>
      <c r="M57" s="67"/>
      <c r="N57" s="25"/>
      <c r="O57" s="67"/>
      <c r="P57" s="67"/>
      <c r="Q57" s="64"/>
    </row>
    <row r="58" ht="20" customHeight="1" spans="1:17" x14ac:dyDescent="0.25">
      <c r="A58" s="68"/>
      <c r="B58" s="69"/>
      <c r="C58" s="69"/>
      <c r="D58" s="69"/>
      <c r="E58" s="69"/>
      <c r="F58" s="70"/>
      <c r="G58" s="70"/>
      <c r="H58" s="69"/>
      <c r="I58" s="71"/>
      <c r="J58" s="69"/>
      <c r="K58" s="69"/>
      <c r="L58" s="72"/>
      <c r="M58" s="72"/>
      <c r="N58" s="73"/>
      <c r="O58" s="72"/>
      <c r="P58" s="72"/>
      <c r="Q58" s="69"/>
    </row>
    <row r="59" ht="20" customHeight="1" spans="1:17" x14ac:dyDescent="0.25">
      <c r="A59" s="63"/>
      <c r="B59" s="64"/>
      <c r="C59" s="64"/>
      <c r="D59" s="64"/>
      <c r="E59" s="64"/>
      <c r="F59" s="65"/>
      <c r="G59" s="65"/>
      <c r="H59" s="64"/>
      <c r="I59" s="66"/>
      <c r="J59" s="64"/>
      <c r="K59" s="64"/>
      <c r="L59" s="67"/>
      <c r="M59" s="67"/>
      <c r="N59" s="25"/>
      <c r="O59" s="67"/>
      <c r="P59" s="67"/>
      <c r="Q59" s="64"/>
    </row>
    <row r="60" ht="20" customHeight="1" spans="1:17" x14ac:dyDescent="0.25">
      <c r="A60" s="68"/>
      <c r="B60" s="69"/>
      <c r="C60" s="69"/>
      <c r="D60" s="69"/>
      <c r="E60" s="69"/>
      <c r="F60" s="70"/>
      <c r="G60" s="70"/>
      <c r="H60" s="69"/>
      <c r="I60" s="71"/>
      <c r="J60" s="69"/>
      <c r="K60" s="69"/>
      <c r="L60" s="72"/>
      <c r="M60" s="72"/>
      <c r="N60" s="73"/>
      <c r="O60" s="72"/>
      <c r="P60" s="72"/>
      <c r="Q60" s="69"/>
    </row>
    <row r="61" ht="20" customHeight="1" spans="1:17" x14ac:dyDescent="0.25">
      <c r="A61" s="63"/>
      <c r="B61" s="64"/>
      <c r="C61" s="64"/>
      <c r="D61" s="64"/>
      <c r="E61" s="64"/>
      <c r="F61" s="65"/>
      <c r="G61" s="65"/>
      <c r="H61" s="64"/>
      <c r="I61" s="66"/>
      <c r="J61" s="64"/>
      <c r="K61" s="64"/>
      <c r="L61" s="67"/>
      <c r="M61" s="67"/>
      <c r="N61" s="25"/>
      <c r="O61" s="67"/>
      <c r="P61" s="67"/>
      <c r="Q61" s="64"/>
    </row>
    <row r="62" ht="20" customHeight="1" spans="1:17" x14ac:dyDescent="0.25">
      <c r="A62" s="68"/>
      <c r="B62" s="69"/>
      <c r="C62" s="69"/>
      <c r="D62" s="69"/>
      <c r="E62" s="69"/>
      <c r="F62" s="70"/>
      <c r="G62" s="70"/>
      <c r="H62" s="69"/>
      <c r="I62" s="71"/>
      <c r="J62" s="69"/>
      <c r="K62" s="69"/>
      <c r="L62" s="72"/>
      <c r="M62" s="72"/>
      <c r="N62" s="73"/>
      <c r="O62" s="72"/>
      <c r="P62" s="72"/>
      <c r="Q62" s="69"/>
    </row>
    <row r="63" ht="20" customHeight="1" spans="1:17" x14ac:dyDescent="0.25">
      <c r="A63" s="63"/>
      <c r="B63" s="64"/>
      <c r="C63" s="64"/>
      <c r="D63" s="64"/>
      <c r="E63" s="64"/>
      <c r="F63" s="65"/>
      <c r="G63" s="65"/>
      <c r="H63" s="64"/>
      <c r="I63" s="66"/>
      <c r="J63" s="64"/>
      <c r="K63" s="64"/>
      <c r="L63" s="67"/>
      <c r="M63" s="67"/>
      <c r="N63" s="25"/>
      <c r="O63" s="67"/>
      <c r="P63" s="67"/>
      <c r="Q63" s="64"/>
    </row>
    <row r="64" ht="20" customHeight="1" spans="1:17" x14ac:dyDescent="0.25">
      <c r="A64" s="68"/>
      <c r="B64" s="69"/>
      <c r="C64" s="69"/>
      <c r="D64" s="69"/>
      <c r="E64" s="69"/>
      <c r="F64" s="70"/>
      <c r="G64" s="70"/>
      <c r="H64" s="69"/>
      <c r="I64" s="71"/>
      <c r="J64" s="69"/>
      <c r="K64" s="69"/>
      <c r="L64" s="72"/>
      <c r="M64" s="72"/>
      <c r="N64" s="73"/>
      <c r="O64" s="72"/>
      <c r="P64" s="72"/>
      <c r="Q64" s="69"/>
    </row>
    <row r="65" ht="20" customHeight="1" spans="1:17" x14ac:dyDescent="0.25">
      <c r="A65" s="63"/>
      <c r="B65" s="64"/>
      <c r="C65" s="64"/>
      <c r="D65" s="64"/>
      <c r="E65" s="64"/>
      <c r="F65" s="65"/>
      <c r="G65" s="65"/>
      <c r="H65" s="64"/>
      <c r="I65" s="66"/>
      <c r="J65" s="64"/>
      <c r="K65" s="64"/>
      <c r="L65" s="67"/>
      <c r="M65" s="67"/>
      <c r="N65" s="25"/>
      <c r="O65" s="67"/>
      <c r="P65" s="67"/>
      <c r="Q65" s="64"/>
    </row>
    <row r="66" ht="20" customHeight="1" spans="1:17" x14ac:dyDescent="0.25">
      <c r="A66" s="68"/>
      <c r="B66" s="69"/>
      <c r="C66" s="69"/>
      <c r="D66" s="69"/>
      <c r="E66" s="69"/>
      <c r="F66" s="70"/>
      <c r="G66" s="70"/>
      <c r="H66" s="69"/>
      <c r="I66" s="71"/>
      <c r="J66" s="69"/>
      <c r="K66" s="69"/>
      <c r="L66" s="72"/>
      <c r="M66" s="72"/>
      <c r="N66" s="73"/>
      <c r="O66" s="72"/>
      <c r="P66" s="72"/>
      <c r="Q66" s="69"/>
    </row>
    <row r="67" ht="20" customHeight="1" spans="1:17" x14ac:dyDescent="0.25">
      <c r="A67" s="63"/>
      <c r="B67" s="64"/>
      <c r="C67" s="64"/>
      <c r="D67" s="64"/>
      <c r="E67" s="64"/>
      <c r="F67" s="65"/>
      <c r="G67" s="65"/>
      <c r="H67" s="64"/>
      <c r="I67" s="66"/>
      <c r="J67" s="64"/>
      <c r="K67" s="64"/>
      <c r="L67" s="67"/>
      <c r="M67" s="67"/>
      <c r="N67" s="25"/>
      <c r="O67" s="67"/>
      <c r="P67" s="67"/>
      <c r="Q67" s="64"/>
    </row>
    <row r="68" ht="20" customHeight="1" spans="1:17" x14ac:dyDescent="0.25">
      <c r="A68" s="68"/>
      <c r="B68" s="69"/>
      <c r="C68" s="69"/>
      <c r="D68" s="69"/>
      <c r="E68" s="69"/>
      <c r="F68" s="70"/>
      <c r="G68" s="70"/>
      <c r="H68" s="69"/>
      <c r="I68" s="71"/>
      <c r="J68" s="69"/>
      <c r="K68" s="69"/>
      <c r="L68" s="72"/>
      <c r="M68" s="72"/>
      <c r="N68" s="73"/>
      <c r="O68" s="72"/>
      <c r="P68" s="72"/>
      <c r="Q68" s="69"/>
    </row>
    <row r="69" ht="20" customHeight="1" spans="1:17" x14ac:dyDescent="0.25">
      <c r="A69" s="63"/>
      <c r="B69" s="64"/>
      <c r="C69" s="64"/>
      <c r="D69" s="64"/>
      <c r="E69" s="64"/>
      <c r="F69" s="65"/>
      <c r="G69" s="65"/>
      <c r="H69" s="64"/>
      <c r="I69" s="66"/>
      <c r="J69" s="64"/>
      <c r="K69" s="64"/>
      <c r="L69" s="67"/>
      <c r="M69" s="67"/>
      <c r="N69" s="25"/>
      <c r="O69" s="67"/>
      <c r="P69" s="67"/>
      <c r="Q69" s="64"/>
    </row>
    <row r="70" ht="20" customHeight="1" spans="1:17" x14ac:dyDescent="0.25">
      <c r="A70" s="68"/>
      <c r="B70" s="69"/>
      <c r="C70" s="69"/>
      <c r="D70" s="69"/>
      <c r="E70" s="69"/>
      <c r="F70" s="70"/>
      <c r="G70" s="70"/>
      <c r="H70" s="69"/>
      <c r="I70" s="71"/>
      <c r="J70" s="69"/>
      <c r="K70" s="69"/>
      <c r="L70" s="72"/>
      <c r="M70" s="72"/>
      <c r="N70" s="73"/>
      <c r="O70" s="72"/>
      <c r="P70" s="72"/>
      <c r="Q70" s="69"/>
    </row>
    <row r="71" ht="20" customHeight="1" spans="1:17" x14ac:dyDescent="0.25">
      <c r="A71" s="63"/>
      <c r="B71" s="64"/>
      <c r="C71" s="64"/>
      <c r="D71" s="64"/>
      <c r="E71" s="64"/>
      <c r="F71" s="65"/>
      <c r="G71" s="65"/>
      <c r="H71" s="64"/>
      <c r="I71" s="66"/>
      <c r="J71" s="64"/>
      <c r="K71" s="64"/>
      <c r="L71" s="67"/>
      <c r="M71" s="67"/>
      <c r="N71" s="25"/>
      <c r="O71" s="67"/>
      <c r="P71" s="67"/>
      <c r="Q71" s="64"/>
    </row>
    <row r="72" ht="20" customHeight="1" spans="1:17" x14ac:dyDescent="0.25">
      <c r="A72" s="68"/>
      <c r="B72" s="69"/>
      <c r="C72" s="69"/>
      <c r="D72" s="69"/>
      <c r="E72" s="69"/>
      <c r="F72" s="70"/>
      <c r="G72" s="70"/>
      <c r="H72" s="69"/>
      <c r="I72" s="71"/>
      <c r="J72" s="69"/>
      <c r="K72" s="69"/>
      <c r="L72" s="72"/>
      <c r="M72" s="72"/>
      <c r="N72" s="73"/>
      <c r="O72" s="72"/>
      <c r="P72" s="72"/>
      <c r="Q72" s="69"/>
    </row>
    <row r="73" ht="20" customHeight="1" spans="1:17" x14ac:dyDescent="0.25">
      <c r="A73" s="63"/>
      <c r="B73" s="64"/>
      <c r="C73" s="64"/>
      <c r="D73" s="64"/>
      <c r="E73" s="64"/>
      <c r="F73" s="65"/>
      <c r="G73" s="65"/>
      <c r="H73" s="64"/>
      <c r="I73" s="66"/>
      <c r="J73" s="64"/>
      <c r="K73" s="64"/>
      <c r="L73" s="67"/>
      <c r="M73" s="67"/>
      <c r="N73" s="25"/>
      <c r="O73" s="67"/>
      <c r="P73" s="67"/>
      <c r="Q73" s="64"/>
    </row>
    <row r="74" ht="20" customHeight="1" spans="1:17" x14ac:dyDescent="0.25">
      <c r="A74" s="68"/>
      <c r="B74" s="69"/>
      <c r="C74" s="69"/>
      <c r="D74" s="69"/>
      <c r="E74" s="69"/>
      <c r="F74" s="70"/>
      <c r="G74" s="70"/>
      <c r="H74" s="69"/>
      <c r="I74" s="71"/>
      <c r="J74" s="69"/>
      <c r="K74" s="69"/>
      <c r="L74" s="72"/>
      <c r="M74" s="72"/>
      <c r="N74" s="73"/>
      <c r="O74" s="72"/>
      <c r="P74" s="72"/>
      <c r="Q74" s="69"/>
    </row>
    <row r="75" ht="20" customHeight="1" spans="1:17" x14ac:dyDescent="0.25">
      <c r="A75" s="63"/>
      <c r="B75" s="64"/>
      <c r="C75" s="64"/>
      <c r="D75" s="64"/>
      <c r="E75" s="64"/>
      <c r="F75" s="65"/>
      <c r="G75" s="65"/>
      <c r="H75" s="64"/>
      <c r="I75" s="66"/>
      <c r="J75" s="64"/>
      <c r="K75" s="64"/>
      <c r="L75" s="67"/>
      <c r="M75" s="67"/>
      <c r="N75" s="25"/>
      <c r="O75" s="67"/>
      <c r="P75" s="67"/>
      <c r="Q75" s="64"/>
    </row>
    <row r="76" ht="20" customHeight="1" spans="1:17" x14ac:dyDescent="0.25">
      <c r="A76" s="68"/>
      <c r="B76" s="69"/>
      <c r="C76" s="69"/>
      <c r="D76" s="69"/>
      <c r="E76" s="69"/>
      <c r="F76" s="70"/>
      <c r="G76" s="70"/>
      <c r="H76" s="69"/>
      <c r="I76" s="71"/>
      <c r="J76" s="69"/>
      <c r="K76" s="69"/>
      <c r="L76" s="72"/>
      <c r="M76" s="72"/>
      <c r="N76" s="73"/>
      <c r="O76" s="72"/>
      <c r="P76" s="72"/>
      <c r="Q76" s="69"/>
    </row>
    <row r="77" ht="20" customHeight="1" spans="1:17" x14ac:dyDescent="0.25">
      <c r="A77" s="63"/>
      <c r="B77" s="64"/>
      <c r="C77" s="64"/>
      <c r="D77" s="64"/>
      <c r="E77" s="64"/>
      <c r="F77" s="65"/>
      <c r="G77" s="65"/>
      <c r="H77" s="64"/>
      <c r="I77" s="66"/>
      <c r="J77" s="64"/>
      <c r="K77" s="64"/>
      <c r="L77" s="67"/>
      <c r="M77" s="67"/>
      <c r="N77" s="25"/>
      <c r="O77" s="67"/>
      <c r="P77" s="67"/>
      <c r="Q77" s="64"/>
    </row>
    <row r="78" ht="20" customHeight="1" spans="1:17" x14ac:dyDescent="0.25">
      <c r="A78" s="68"/>
      <c r="B78" s="69"/>
      <c r="C78" s="69"/>
      <c r="D78" s="69"/>
      <c r="E78" s="69"/>
      <c r="F78" s="70"/>
      <c r="G78" s="70"/>
      <c r="H78" s="69"/>
      <c r="I78" s="71"/>
      <c r="J78" s="69"/>
      <c r="K78" s="69"/>
      <c r="L78" s="72"/>
      <c r="M78" s="72"/>
      <c r="N78" s="73"/>
      <c r="O78" s="72"/>
      <c r="P78" s="72"/>
      <c r="Q78" s="69"/>
    </row>
    <row r="79" ht="20" customHeight="1" spans="1:17" x14ac:dyDescent="0.25">
      <c r="A79" s="63"/>
      <c r="B79" s="64"/>
      <c r="C79" s="64"/>
      <c r="D79" s="64"/>
      <c r="E79" s="64"/>
      <c r="F79" s="65"/>
      <c r="G79" s="65"/>
      <c r="H79" s="64"/>
      <c r="I79" s="66"/>
      <c r="J79" s="64"/>
      <c r="K79" s="64"/>
      <c r="L79" s="67"/>
      <c r="M79" s="67"/>
      <c r="N79" s="25"/>
      <c r="O79" s="67"/>
      <c r="P79" s="67"/>
      <c r="Q79" s="64"/>
    </row>
    <row r="80" ht="20" customHeight="1" spans="1:17" x14ac:dyDescent="0.25">
      <c r="A80" s="68"/>
      <c r="B80" s="69"/>
      <c r="C80" s="69"/>
      <c r="D80" s="69"/>
      <c r="E80" s="69"/>
      <c r="F80" s="70"/>
      <c r="G80" s="70"/>
      <c r="H80" s="69"/>
      <c r="I80" s="71"/>
      <c r="J80" s="69"/>
      <c r="K80" s="69"/>
      <c r="L80" s="72"/>
      <c r="M80" s="72"/>
      <c r="N80" s="73"/>
      <c r="O80" s="72"/>
      <c r="P80" s="72"/>
      <c r="Q80" s="69"/>
    </row>
    <row r="81" ht="20" customHeight="1" spans="1:17" x14ac:dyDescent="0.25">
      <c r="A81" s="63"/>
      <c r="B81" s="64"/>
      <c r="C81" s="64"/>
      <c r="D81" s="64"/>
      <c r="E81" s="64"/>
      <c r="F81" s="65"/>
      <c r="G81" s="65"/>
      <c r="H81" s="64"/>
      <c r="I81" s="66"/>
      <c r="J81" s="64"/>
      <c r="K81" s="64"/>
      <c r="L81" s="67"/>
      <c r="M81" s="67"/>
      <c r="N81" s="25"/>
      <c r="O81" s="67"/>
      <c r="P81" s="67"/>
      <c r="Q81" s="64"/>
    </row>
    <row r="82" ht="20" customHeight="1" spans="1:17" x14ac:dyDescent="0.25">
      <c r="A82" s="68"/>
      <c r="B82" s="69"/>
      <c r="C82" s="69"/>
      <c r="D82" s="69"/>
      <c r="E82" s="69"/>
      <c r="F82" s="70"/>
      <c r="G82" s="70"/>
      <c r="H82" s="69"/>
      <c r="I82" s="71"/>
      <c r="J82" s="69"/>
      <c r="K82" s="69"/>
      <c r="L82" s="72"/>
      <c r="M82" s="72"/>
      <c r="N82" s="73"/>
      <c r="O82" s="72"/>
      <c r="P82" s="72"/>
      <c r="Q82" s="69"/>
    </row>
    <row r="83" ht="20" customHeight="1" spans="1:17" x14ac:dyDescent="0.25">
      <c r="A83" s="63"/>
      <c r="B83" s="64"/>
      <c r="C83" s="64"/>
      <c r="D83" s="64"/>
      <c r="E83" s="64"/>
      <c r="F83" s="65"/>
      <c r="G83" s="65"/>
      <c r="H83" s="64"/>
      <c r="I83" s="66"/>
      <c r="J83" s="64"/>
      <c r="K83" s="64"/>
      <c r="L83" s="67"/>
      <c r="M83" s="67"/>
      <c r="N83" s="25"/>
      <c r="O83" s="67"/>
      <c r="P83" s="67"/>
      <c r="Q83" s="64"/>
    </row>
    <row r="84" ht="20" customHeight="1" spans="1:17" x14ac:dyDescent="0.25">
      <c r="A84" s="68"/>
      <c r="B84" s="69"/>
      <c r="C84" s="69"/>
      <c r="D84" s="69"/>
      <c r="E84" s="69"/>
      <c r="F84" s="70"/>
      <c r="G84" s="70"/>
      <c r="H84" s="69"/>
      <c r="I84" s="71"/>
      <c r="J84" s="69"/>
      <c r="K84" s="69"/>
      <c r="L84" s="72"/>
      <c r="M84" s="72"/>
      <c r="N84" s="73"/>
      <c r="O84" s="72"/>
      <c r="P84" s="72"/>
      <c r="Q84" s="69"/>
    </row>
    <row r="85" ht="20" customHeight="1" spans="1:17" x14ac:dyDescent="0.25">
      <c r="A85" s="63"/>
      <c r="B85" s="64"/>
      <c r="C85" s="64"/>
      <c r="D85" s="64"/>
      <c r="E85" s="64"/>
      <c r="F85" s="65"/>
      <c r="G85" s="65"/>
      <c r="H85" s="64"/>
      <c r="I85" s="66"/>
      <c r="J85" s="64"/>
      <c r="K85" s="64"/>
      <c r="L85" s="67"/>
      <c r="M85" s="67"/>
      <c r="N85" s="25"/>
      <c r="O85" s="67"/>
      <c r="P85" s="67"/>
      <c r="Q85" s="64"/>
    </row>
    <row r="86" ht="20" customHeight="1" spans="1:17" x14ac:dyDescent="0.25">
      <c r="A86" s="68"/>
      <c r="B86" s="69"/>
      <c r="C86" s="69"/>
      <c r="D86" s="69"/>
      <c r="E86" s="69"/>
      <c r="F86" s="70"/>
      <c r="G86" s="70"/>
      <c r="H86" s="69"/>
      <c r="I86" s="71"/>
      <c r="J86" s="69"/>
      <c r="K86" s="69"/>
      <c r="L86" s="72"/>
      <c r="M86" s="72"/>
      <c r="N86" s="73"/>
      <c r="O86" s="72"/>
      <c r="P86" s="72"/>
      <c r="Q86" s="69"/>
    </row>
    <row r="87" ht="20" customHeight="1" spans="1:17" x14ac:dyDescent="0.25">
      <c r="A87" s="63"/>
      <c r="B87" s="64"/>
      <c r="C87" s="64"/>
      <c r="D87" s="64"/>
      <c r="E87" s="64"/>
      <c r="F87" s="65"/>
      <c r="G87" s="65"/>
      <c r="H87" s="64"/>
      <c r="I87" s="66"/>
      <c r="J87" s="64"/>
      <c r="K87" s="64"/>
      <c r="L87" s="67"/>
      <c r="M87" s="67"/>
      <c r="N87" s="25"/>
      <c r="O87" s="67"/>
      <c r="P87" s="67"/>
      <c r="Q87" s="64"/>
    </row>
    <row r="88" ht="20" customHeight="1" spans="1:17" x14ac:dyDescent="0.25">
      <c r="A88" s="68"/>
      <c r="B88" s="69"/>
      <c r="C88" s="69"/>
      <c r="D88" s="69"/>
      <c r="E88" s="69"/>
      <c r="F88" s="70"/>
      <c r="G88" s="70"/>
      <c r="H88" s="69"/>
      <c r="I88" s="71"/>
      <c r="J88" s="69"/>
      <c r="K88" s="69"/>
      <c r="L88" s="72"/>
      <c r="M88" s="72"/>
      <c r="N88" s="73"/>
      <c r="O88" s="72"/>
      <c r="P88" s="72"/>
      <c r="Q88" s="69"/>
    </row>
    <row r="89" ht="20" customHeight="1" spans="1:17" x14ac:dyDescent="0.25">
      <c r="A89" s="63"/>
      <c r="B89" s="64"/>
      <c r="C89" s="64"/>
      <c r="D89" s="64"/>
      <c r="E89" s="64"/>
      <c r="F89" s="65"/>
      <c r="G89" s="65"/>
      <c r="H89" s="64"/>
      <c r="I89" s="66"/>
      <c r="J89" s="64"/>
      <c r="K89" s="64"/>
      <c r="L89" s="67"/>
      <c r="M89" s="67"/>
      <c r="N89" s="25"/>
      <c r="O89" s="67"/>
      <c r="P89" s="67"/>
      <c r="Q89" s="64"/>
    </row>
    <row r="90" ht="20" customHeight="1" spans="1:17" x14ac:dyDescent="0.25">
      <c r="A90" s="68"/>
      <c r="B90" s="69"/>
      <c r="C90" s="69"/>
      <c r="D90" s="69"/>
      <c r="E90" s="69"/>
      <c r="F90" s="70"/>
      <c r="G90" s="70"/>
      <c r="H90" s="69"/>
      <c r="I90" s="71"/>
      <c r="J90" s="69"/>
      <c r="K90" s="69"/>
      <c r="L90" s="72"/>
      <c r="M90" s="72"/>
      <c r="N90" s="73"/>
      <c r="O90" s="72"/>
      <c r="P90" s="72"/>
      <c r="Q90" s="69"/>
    </row>
    <row r="91" ht="20" customHeight="1" spans="1:17" x14ac:dyDescent="0.25">
      <c r="A91" s="63"/>
      <c r="B91" s="64"/>
      <c r="C91" s="64"/>
      <c r="D91" s="64"/>
      <c r="E91" s="64"/>
      <c r="F91" s="65"/>
      <c r="G91" s="65"/>
      <c r="H91" s="64"/>
      <c r="I91" s="66"/>
      <c r="J91" s="64"/>
      <c r="K91" s="64"/>
      <c r="L91" s="67"/>
      <c r="M91" s="67"/>
      <c r="N91" s="25"/>
      <c r="O91" s="67"/>
      <c r="P91" s="67"/>
      <c r="Q91" s="64"/>
    </row>
    <row r="92" ht="20" customHeight="1" spans="1:17" x14ac:dyDescent="0.25">
      <c r="A92" s="68"/>
      <c r="B92" s="69"/>
      <c r="C92" s="69"/>
      <c r="D92" s="69"/>
      <c r="E92" s="69"/>
      <c r="F92" s="70"/>
      <c r="G92" s="70"/>
      <c r="H92" s="69"/>
      <c r="I92" s="71"/>
      <c r="J92" s="69"/>
      <c r="K92" s="69"/>
      <c r="L92" s="72"/>
      <c r="M92" s="72"/>
      <c r="N92" s="73"/>
      <c r="O92" s="72"/>
      <c r="P92" s="72"/>
      <c r="Q92" s="69"/>
    </row>
    <row r="93" ht="20" customHeight="1" spans="1:17" x14ac:dyDescent="0.25">
      <c r="A93" s="63"/>
      <c r="B93" s="64"/>
      <c r="C93" s="64"/>
      <c r="D93" s="64"/>
      <c r="E93" s="64"/>
      <c r="F93" s="65"/>
      <c r="G93" s="65"/>
      <c r="H93" s="64"/>
      <c r="I93" s="66"/>
      <c r="J93" s="64"/>
      <c r="K93" s="64"/>
      <c r="L93" s="67"/>
      <c r="M93" s="67"/>
      <c r="N93" s="25"/>
      <c r="O93" s="67"/>
      <c r="P93" s="67"/>
      <c r="Q93" s="64"/>
    </row>
    <row r="94" ht="20" customHeight="1" spans="1:17" x14ac:dyDescent="0.25">
      <c r="A94" s="68"/>
      <c r="B94" s="69"/>
      <c r="C94" s="69"/>
      <c r="D94" s="69"/>
      <c r="E94" s="69"/>
      <c r="F94" s="70"/>
      <c r="G94" s="70"/>
      <c r="H94" s="69"/>
      <c r="I94" s="71"/>
      <c r="J94" s="69"/>
      <c r="K94" s="69"/>
      <c r="L94" s="72"/>
      <c r="M94" s="72"/>
      <c r="N94" s="73"/>
      <c r="O94" s="72"/>
      <c r="P94" s="72"/>
      <c r="Q94" s="69"/>
    </row>
    <row r="95" ht="20" customHeight="1" spans="1:17" x14ac:dyDescent="0.25">
      <c r="A95" s="63"/>
      <c r="B95" s="64"/>
      <c r="C95" s="64"/>
      <c r="D95" s="64"/>
      <c r="E95" s="64"/>
      <c r="F95" s="65"/>
      <c r="G95" s="65"/>
      <c r="H95" s="64"/>
      <c r="I95" s="66"/>
      <c r="J95" s="64"/>
      <c r="K95" s="64"/>
      <c r="L95" s="67"/>
      <c r="M95" s="67"/>
      <c r="N95" s="25"/>
      <c r="O95" s="67"/>
      <c r="P95" s="67"/>
      <c r="Q95" s="64"/>
    </row>
    <row r="96" ht="20" customHeight="1" spans="1:17" x14ac:dyDescent="0.25">
      <c r="A96" s="68"/>
      <c r="B96" s="69"/>
      <c r="C96" s="69"/>
      <c r="D96" s="69"/>
      <c r="E96" s="69"/>
      <c r="F96" s="70"/>
      <c r="G96" s="70"/>
      <c r="H96" s="69"/>
      <c r="I96" s="71"/>
      <c r="J96" s="69"/>
      <c r="K96" s="69"/>
      <c r="L96" s="72"/>
      <c r="M96" s="72"/>
      <c r="N96" s="73"/>
      <c r="O96" s="72"/>
      <c r="P96" s="72"/>
      <c r="Q96" s="69"/>
    </row>
    <row r="97" ht="20" customHeight="1" spans="1:17" x14ac:dyDescent="0.25">
      <c r="A97" s="63"/>
      <c r="B97" s="64"/>
      <c r="C97" s="64"/>
      <c r="D97" s="64"/>
      <c r="E97" s="64"/>
      <c r="F97" s="65"/>
      <c r="G97" s="65"/>
      <c r="H97" s="64"/>
      <c r="I97" s="66"/>
      <c r="J97" s="64"/>
      <c r="K97" s="64"/>
      <c r="L97" s="67"/>
      <c r="M97" s="67"/>
      <c r="N97" s="25"/>
      <c r="O97" s="67"/>
      <c r="P97" s="67"/>
      <c r="Q97" s="64"/>
    </row>
    <row r="98" ht="20" customHeight="1" spans="1:17" x14ac:dyDescent="0.25">
      <c r="A98" s="68"/>
      <c r="B98" s="69"/>
      <c r="C98" s="69"/>
      <c r="D98" s="69"/>
      <c r="E98" s="69"/>
      <c r="F98" s="70"/>
      <c r="G98" s="70"/>
      <c r="H98" s="69"/>
      <c r="I98" s="71"/>
      <c r="J98" s="69"/>
      <c r="K98" s="69"/>
      <c r="L98" s="72"/>
      <c r="M98" s="72"/>
      <c r="N98" s="73"/>
      <c r="O98" s="72"/>
      <c r="P98" s="72"/>
      <c r="Q98" s="69"/>
    </row>
    <row r="99" ht="20" customHeight="1" spans="1:17" x14ac:dyDescent="0.25">
      <c r="A99" s="63"/>
      <c r="B99" s="64"/>
      <c r="C99" s="64"/>
      <c r="D99" s="64"/>
      <c r="E99" s="64"/>
      <c r="F99" s="65"/>
      <c r="G99" s="65"/>
      <c r="H99" s="64"/>
      <c r="I99" s="66"/>
      <c r="J99" s="64"/>
      <c r="K99" s="64"/>
      <c r="L99" s="67"/>
      <c r="M99" s="67"/>
      <c r="N99" s="25"/>
      <c r="O99" s="67"/>
      <c r="P99" s="67"/>
      <c r="Q99" s="64"/>
    </row>
    <row r="100" ht="20" customHeight="1" spans="1:17" x14ac:dyDescent="0.25">
      <c r="A100" s="68"/>
      <c r="B100" s="69"/>
      <c r="C100" s="69"/>
      <c r="D100" s="69"/>
      <c r="E100" s="69"/>
      <c r="F100" s="70"/>
      <c r="G100" s="70"/>
      <c r="H100" s="69"/>
      <c r="I100" s="71"/>
      <c r="J100" s="69"/>
      <c r="K100" s="69"/>
      <c r="L100" s="72"/>
      <c r="M100" s="72"/>
      <c r="N100" s="73"/>
      <c r="O100" s="72"/>
      <c r="P100" s="72"/>
      <c r="Q100" s="69"/>
    </row>
    <row r="101" ht="20" customHeight="1" spans="1:17" x14ac:dyDescent="0.25">
      <c r="A101" s="63"/>
      <c r="B101" s="64"/>
      <c r="C101" s="64"/>
      <c r="D101" s="64"/>
      <c r="E101" s="64"/>
      <c r="F101" s="65"/>
      <c r="G101" s="65"/>
      <c r="H101" s="64"/>
      <c r="I101" s="66"/>
      <c r="J101" s="64"/>
      <c r="K101" s="64"/>
      <c r="L101" s="67"/>
      <c r="M101" s="67"/>
      <c r="N101" s="25"/>
      <c r="O101" s="67"/>
      <c r="P101" s="67"/>
      <c r="Q101" s="64"/>
    </row>
    <row r="102" ht="20" customHeight="1" spans="1:17" x14ac:dyDescent="0.25">
      <c r="A102" s="68"/>
      <c r="B102" s="69"/>
      <c r="C102" s="69"/>
      <c r="D102" s="69"/>
      <c r="E102" s="69"/>
      <c r="F102" s="70"/>
      <c r="G102" s="70"/>
      <c r="H102" s="69"/>
      <c r="I102" s="71"/>
      <c r="J102" s="69"/>
      <c r="K102" s="69"/>
      <c r="L102" s="72"/>
      <c r="M102" s="72"/>
      <c r="N102" s="73"/>
      <c r="O102" s="72"/>
      <c r="P102" s="72"/>
      <c r="Q102" s="69"/>
    </row>
    <row r="103" ht="20" customHeight="1" spans="1:17" x14ac:dyDescent="0.25">
      <c r="A103" s="63"/>
      <c r="B103" s="64"/>
      <c r="C103" s="64"/>
      <c r="D103" s="64"/>
      <c r="E103" s="64"/>
      <c r="F103" s="65"/>
      <c r="G103" s="65"/>
      <c r="H103" s="64"/>
      <c r="I103" s="66"/>
      <c r="J103" s="64"/>
      <c r="K103" s="64"/>
      <c r="L103" s="67"/>
      <c r="M103" s="67"/>
      <c r="N103" s="25"/>
      <c r="O103" s="67"/>
      <c r="P103" s="67"/>
      <c r="Q103" s="64"/>
    </row>
    <row r="104" ht="20" customHeight="1" spans="1:17" x14ac:dyDescent="0.25">
      <c r="A104" s="68"/>
      <c r="B104" s="69"/>
      <c r="C104" s="69"/>
      <c r="D104" s="69"/>
      <c r="E104" s="69"/>
      <c r="F104" s="70"/>
      <c r="G104" s="70"/>
      <c r="H104" s="69"/>
      <c r="I104" s="71"/>
      <c r="J104" s="69"/>
      <c r="K104" s="69"/>
      <c r="L104" s="72"/>
      <c r="M104" s="72"/>
      <c r="N104" s="73"/>
      <c r="O104" s="72"/>
      <c r="P104" s="72"/>
      <c r="Q104" s="69"/>
    </row>
    <row r="105" ht="20" customHeight="1" spans="1:17" x14ac:dyDescent="0.25">
      <c r="A105" s="63"/>
      <c r="B105" s="64"/>
      <c r="C105" s="64"/>
      <c r="D105" s="64"/>
      <c r="E105" s="64"/>
      <c r="F105" s="65"/>
      <c r="G105" s="65"/>
      <c r="H105" s="64"/>
      <c r="I105" s="66"/>
      <c r="J105" s="64"/>
      <c r="K105" s="64"/>
      <c r="L105" s="67"/>
      <c r="M105" s="67"/>
      <c r="N105" s="25"/>
      <c r="O105" s="67"/>
      <c r="P105" s="67"/>
      <c r="Q105" s="64"/>
    </row>
    <row r="106" ht="20" customHeight="1" spans="1:17" x14ac:dyDescent="0.25">
      <c r="A106" s="68"/>
      <c r="B106" s="69"/>
      <c r="C106" s="69"/>
      <c r="D106" s="69"/>
      <c r="E106" s="69"/>
      <c r="F106" s="70"/>
      <c r="G106" s="70"/>
      <c r="H106" s="69"/>
      <c r="I106" s="71"/>
      <c r="J106" s="69"/>
      <c r="K106" s="69"/>
      <c r="L106" s="72"/>
      <c r="M106" s="72"/>
      <c r="N106" s="73"/>
      <c r="O106" s="72"/>
      <c r="P106" s="72"/>
      <c r="Q106" s="69"/>
    </row>
    <row r="107" ht="20" customHeight="1" spans="1:17" x14ac:dyDescent="0.25">
      <c r="A107" s="63"/>
      <c r="B107" s="64"/>
      <c r="C107" s="64"/>
      <c r="D107" s="64"/>
      <c r="E107" s="64"/>
      <c r="F107" s="65"/>
      <c r="G107" s="65"/>
      <c r="H107" s="64"/>
      <c r="I107" s="66"/>
      <c r="J107" s="64"/>
      <c r="K107" s="64"/>
      <c r="L107" s="67"/>
      <c r="M107" s="67"/>
      <c r="N107" s="25"/>
      <c r="O107" s="67"/>
      <c r="P107" s="67"/>
      <c r="Q107" s="64"/>
    </row>
    <row r="108" ht="20" customHeight="1" spans="1:17" x14ac:dyDescent="0.25">
      <c r="A108" s="68"/>
      <c r="B108" s="69"/>
      <c r="C108" s="69"/>
      <c r="D108" s="69"/>
      <c r="E108" s="69"/>
      <c r="F108" s="70"/>
      <c r="G108" s="70"/>
      <c r="H108" s="69"/>
      <c r="I108" s="71"/>
      <c r="J108" s="69"/>
      <c r="K108" s="69"/>
      <c r="L108" s="72"/>
      <c r="M108" s="72"/>
      <c r="N108" s="73"/>
      <c r="O108" s="72"/>
      <c r="P108" s="72"/>
      <c r="Q108" s="69"/>
    </row>
    <row r="109" ht="20" customHeight="1" spans="1:17" x14ac:dyDescent="0.25">
      <c r="A109" s="63"/>
      <c r="B109" s="64"/>
      <c r="C109" s="64"/>
      <c r="D109" s="64"/>
      <c r="E109" s="64"/>
      <c r="F109" s="65"/>
      <c r="G109" s="65"/>
      <c r="H109" s="64"/>
      <c r="I109" s="66"/>
      <c r="J109" s="64"/>
      <c r="K109" s="64"/>
      <c r="L109" s="67"/>
      <c r="M109" s="67"/>
      <c r="N109" s="25"/>
      <c r="O109" s="67"/>
      <c r="P109" s="67"/>
      <c r="Q109" s="64"/>
    </row>
    <row r="110" ht="20" customHeight="1" spans="1:17" x14ac:dyDescent="0.25">
      <c r="A110" s="68"/>
      <c r="B110" s="69"/>
      <c r="C110" s="69"/>
      <c r="D110" s="69"/>
      <c r="E110" s="69"/>
      <c r="F110" s="70"/>
      <c r="G110" s="70"/>
      <c r="H110" s="69"/>
      <c r="I110" s="71"/>
      <c r="J110" s="69"/>
      <c r="K110" s="69"/>
      <c r="L110" s="72"/>
      <c r="M110" s="72"/>
      <c r="N110" s="73"/>
      <c r="O110" s="72"/>
      <c r="P110" s="72"/>
      <c r="Q110" s="69"/>
    </row>
    <row r="111" ht="20" customHeight="1" spans="1:17" x14ac:dyDescent="0.25">
      <c r="A111" s="63"/>
      <c r="B111" s="64"/>
      <c r="C111" s="64"/>
      <c r="D111" s="64"/>
      <c r="E111" s="64"/>
      <c r="F111" s="65"/>
      <c r="G111" s="65"/>
      <c r="H111" s="64"/>
      <c r="I111" s="66"/>
      <c r="J111" s="64"/>
      <c r="K111" s="64"/>
      <c r="L111" s="67"/>
      <c r="M111" s="67"/>
      <c r="N111" s="25"/>
      <c r="O111" s="67"/>
      <c r="P111" s="67"/>
      <c r="Q111" s="64"/>
    </row>
    <row r="112" ht="20" customHeight="1" spans="1:17" x14ac:dyDescent="0.25">
      <c r="A112" s="68"/>
      <c r="B112" s="69"/>
      <c r="C112" s="69"/>
      <c r="D112" s="69"/>
      <c r="E112" s="69"/>
      <c r="F112" s="70"/>
      <c r="G112" s="70"/>
      <c r="H112" s="69"/>
      <c r="I112" s="71"/>
      <c r="J112" s="69"/>
      <c r="K112" s="69"/>
      <c r="L112" s="72"/>
      <c r="M112" s="72"/>
      <c r="N112" s="73"/>
      <c r="O112" s="72"/>
      <c r="P112" s="72"/>
      <c r="Q112" s="69"/>
    </row>
    <row r="113" ht="20" customHeight="1" spans="1:17" x14ac:dyDescent="0.25">
      <c r="A113" s="63"/>
      <c r="B113" s="64"/>
      <c r="C113" s="64"/>
      <c r="D113" s="64"/>
      <c r="E113" s="64"/>
      <c r="F113" s="65"/>
      <c r="G113" s="65"/>
      <c r="H113" s="64"/>
      <c r="I113" s="66"/>
      <c r="J113" s="64"/>
      <c r="K113" s="64"/>
      <c r="L113" s="67"/>
      <c r="M113" s="67"/>
      <c r="N113" s="25"/>
      <c r="O113" s="67"/>
      <c r="P113" s="67"/>
      <c r="Q113" s="64"/>
    </row>
    <row r="114" ht="20" customHeight="1" spans="1:17" x14ac:dyDescent="0.25">
      <c r="A114" s="68"/>
      <c r="B114" s="69"/>
      <c r="C114" s="69"/>
      <c r="D114" s="69"/>
      <c r="E114" s="69"/>
      <c r="F114" s="70"/>
      <c r="G114" s="70"/>
      <c r="H114" s="69"/>
      <c r="I114" s="71"/>
      <c r="J114" s="69"/>
      <c r="K114" s="69"/>
      <c r="L114" s="72"/>
      <c r="M114" s="72"/>
      <c r="N114" s="73"/>
      <c r="O114" s="72"/>
      <c r="P114" s="72"/>
      <c r="Q114" s="69"/>
    </row>
    <row r="115" ht="20" customHeight="1" spans="1:17" x14ac:dyDescent="0.25">
      <c r="A115" s="63"/>
      <c r="B115" s="64"/>
      <c r="C115" s="64"/>
      <c r="D115" s="64"/>
      <c r="E115" s="64"/>
      <c r="F115" s="65"/>
      <c r="G115" s="65"/>
      <c r="H115" s="64"/>
      <c r="I115" s="66"/>
      <c r="J115" s="64"/>
      <c r="K115" s="64"/>
      <c r="L115" s="67"/>
      <c r="M115" s="67"/>
      <c r="N115" s="25"/>
      <c r="O115" s="67"/>
      <c r="P115" s="67"/>
      <c r="Q115" s="64"/>
    </row>
    <row r="116" ht="20" customHeight="1" spans="1:17" x14ac:dyDescent="0.25">
      <c r="A116" s="68"/>
      <c r="B116" s="69"/>
      <c r="C116" s="69"/>
      <c r="D116" s="69"/>
      <c r="E116" s="69"/>
      <c r="F116" s="70"/>
      <c r="G116" s="70"/>
      <c r="H116" s="69"/>
      <c r="I116" s="71"/>
      <c r="J116" s="69"/>
      <c r="K116" s="69"/>
      <c r="L116" s="72"/>
      <c r="M116" s="72"/>
      <c r="N116" s="73"/>
      <c r="O116" s="72"/>
      <c r="P116" s="72"/>
      <c r="Q116" s="69"/>
    </row>
    <row r="117" ht="20" customHeight="1" spans="1:17" x14ac:dyDescent="0.25">
      <c r="A117" s="63"/>
      <c r="B117" s="64"/>
      <c r="C117" s="64"/>
      <c r="D117" s="64"/>
      <c r="E117" s="64"/>
      <c r="F117" s="65"/>
      <c r="G117" s="65"/>
      <c r="H117" s="64"/>
      <c r="I117" s="66"/>
      <c r="J117" s="64"/>
      <c r="K117" s="64"/>
      <c r="L117" s="67"/>
      <c r="M117" s="67"/>
      <c r="N117" s="25"/>
      <c r="O117" s="67"/>
      <c r="P117" s="67"/>
      <c r="Q117" s="64"/>
    </row>
    <row r="118" ht="20" customHeight="1" spans="1:17" x14ac:dyDescent="0.25">
      <c r="A118" s="68"/>
      <c r="B118" s="69"/>
      <c r="C118" s="69"/>
      <c r="D118" s="69"/>
      <c r="E118" s="69"/>
      <c r="F118" s="70"/>
      <c r="G118" s="70"/>
      <c r="H118" s="69"/>
      <c r="I118" s="71"/>
      <c r="J118" s="69"/>
      <c r="K118" s="69"/>
      <c r="L118" s="72"/>
      <c r="M118" s="72"/>
      <c r="N118" s="73"/>
      <c r="O118" s="72"/>
      <c r="P118" s="72"/>
      <c r="Q118" s="69"/>
    </row>
    <row r="119" ht="20" customHeight="1" spans="1:17" x14ac:dyDescent="0.25">
      <c r="A119" s="63"/>
      <c r="B119" s="64"/>
      <c r="C119" s="64"/>
      <c r="D119" s="64"/>
      <c r="E119" s="64"/>
      <c r="F119" s="65"/>
      <c r="G119" s="65"/>
      <c r="H119" s="64"/>
      <c r="I119" s="66"/>
      <c r="J119" s="64"/>
      <c r="K119" s="64"/>
      <c r="L119" s="67"/>
      <c r="M119" s="67"/>
      <c r="N119" s="25"/>
      <c r="O119" s="67"/>
      <c r="P119" s="67"/>
      <c r="Q119" s="64"/>
    </row>
    <row r="120" ht="20" customHeight="1" spans="1:17" x14ac:dyDescent="0.25">
      <c r="A120" s="68"/>
      <c r="B120" s="69"/>
      <c r="C120" s="69"/>
      <c r="D120" s="69"/>
      <c r="E120" s="69"/>
      <c r="F120" s="70"/>
      <c r="G120" s="70"/>
      <c r="H120" s="69"/>
      <c r="I120" s="71"/>
      <c r="J120" s="69"/>
      <c r="K120" s="69"/>
      <c r="L120" s="72"/>
      <c r="M120" s="72"/>
      <c r="N120" s="73"/>
      <c r="O120" s="72"/>
      <c r="P120" s="72"/>
      <c r="Q120" s="69"/>
    </row>
    <row r="121" ht="20" customHeight="1" spans="1:17" x14ac:dyDescent="0.25">
      <c r="A121" s="63"/>
      <c r="B121" s="64"/>
      <c r="C121" s="64"/>
      <c r="D121" s="64"/>
      <c r="E121" s="64"/>
      <c r="F121" s="65"/>
      <c r="G121" s="65"/>
      <c r="H121" s="64"/>
      <c r="I121" s="66"/>
      <c r="J121" s="64"/>
      <c r="K121" s="64"/>
      <c r="L121" s="67"/>
      <c r="M121" s="67"/>
      <c r="N121" s="25"/>
      <c r="O121" s="67"/>
      <c r="P121" s="67"/>
      <c r="Q121" s="64"/>
    </row>
    <row r="122" ht="20" customHeight="1" spans="1:17" x14ac:dyDescent="0.25">
      <c r="A122" s="68"/>
      <c r="B122" s="69"/>
      <c r="C122" s="69"/>
      <c r="D122" s="69"/>
      <c r="E122" s="69"/>
      <c r="F122" s="70"/>
      <c r="G122" s="70"/>
      <c r="H122" s="69"/>
      <c r="I122" s="71"/>
      <c r="J122" s="69"/>
      <c r="K122" s="69"/>
      <c r="L122" s="72"/>
      <c r="M122" s="72"/>
      <c r="N122" s="73"/>
      <c r="O122" s="72"/>
      <c r="P122" s="72"/>
      <c r="Q122" s="69"/>
    </row>
    <row r="123" ht="20" customHeight="1" spans="1:17" x14ac:dyDescent="0.25">
      <c r="A123" s="63"/>
      <c r="B123" s="64"/>
      <c r="C123" s="64"/>
      <c r="D123" s="64"/>
      <c r="E123" s="64"/>
      <c r="F123" s="65"/>
      <c r="G123" s="65"/>
      <c r="H123" s="64"/>
      <c r="I123" s="66"/>
      <c r="J123" s="64"/>
      <c r="K123" s="64"/>
      <c r="L123" s="67"/>
      <c r="M123" s="67"/>
      <c r="N123" s="25"/>
      <c r="O123" s="67"/>
      <c r="P123" s="67"/>
      <c r="Q123" s="64"/>
    </row>
    <row r="124" ht="20" customHeight="1" spans="1:17" x14ac:dyDescent="0.25">
      <c r="A124" s="68"/>
      <c r="B124" s="69"/>
      <c r="C124" s="69"/>
      <c r="D124" s="69"/>
      <c r="E124" s="69"/>
      <c r="F124" s="70"/>
      <c r="G124" s="70"/>
      <c r="H124" s="69"/>
      <c r="I124" s="71"/>
      <c r="J124" s="69"/>
      <c r="K124" s="69"/>
      <c r="L124" s="72"/>
      <c r="M124" s="72"/>
      <c r="N124" s="73"/>
      <c r="O124" s="72"/>
      <c r="P124" s="72"/>
      <c r="Q124" s="69"/>
    </row>
    <row r="125" ht="20" customHeight="1" spans="1:17" x14ac:dyDescent="0.25">
      <c r="A125" s="63"/>
      <c r="B125" s="64"/>
      <c r="C125" s="64"/>
      <c r="D125" s="64"/>
      <c r="E125" s="64"/>
      <c r="F125" s="65"/>
      <c r="G125" s="65"/>
      <c r="H125" s="64"/>
      <c r="I125" s="66"/>
      <c r="J125" s="64"/>
      <c r="K125" s="64"/>
      <c r="L125" s="67"/>
      <c r="M125" s="67"/>
      <c r="N125" s="25"/>
      <c r="O125" s="67"/>
      <c r="P125" s="67"/>
      <c r="Q125" s="64"/>
    </row>
    <row r="126" ht="20" customHeight="1" spans="1:17" x14ac:dyDescent="0.25">
      <c r="A126" s="68"/>
      <c r="B126" s="69"/>
      <c r="C126" s="69"/>
      <c r="D126" s="69"/>
      <c r="E126" s="69"/>
      <c r="F126" s="70"/>
      <c r="G126" s="70"/>
      <c r="H126" s="69"/>
      <c r="I126" s="71"/>
      <c r="J126" s="69"/>
      <c r="K126" s="69"/>
      <c r="L126" s="72"/>
      <c r="M126" s="72"/>
      <c r="N126" s="73"/>
      <c r="O126" s="72"/>
      <c r="P126" s="72"/>
      <c r="Q126" s="69"/>
    </row>
    <row r="127" ht="20" customHeight="1" spans="1:17" x14ac:dyDescent="0.25">
      <c r="A127" s="63"/>
      <c r="B127" s="64"/>
      <c r="C127" s="64"/>
      <c r="D127" s="64"/>
      <c r="E127" s="64"/>
      <c r="F127" s="65"/>
      <c r="G127" s="65"/>
      <c r="H127" s="64"/>
      <c r="I127" s="66"/>
      <c r="J127" s="64"/>
      <c r="K127" s="64"/>
      <c r="L127" s="67"/>
      <c r="M127" s="67"/>
      <c r="N127" s="25"/>
      <c r="O127" s="67"/>
      <c r="P127" s="67"/>
      <c r="Q127" s="64"/>
    </row>
    <row r="128" ht="20" customHeight="1" spans="1:17" x14ac:dyDescent="0.25">
      <c r="A128" s="68"/>
      <c r="B128" s="69"/>
      <c r="C128" s="69"/>
      <c r="D128" s="69"/>
      <c r="E128" s="69"/>
      <c r="F128" s="70"/>
      <c r="G128" s="70"/>
      <c r="H128" s="69"/>
      <c r="I128" s="71"/>
      <c r="J128" s="69"/>
      <c r="K128" s="69"/>
      <c r="L128" s="72"/>
      <c r="M128" s="72"/>
      <c r="N128" s="73"/>
      <c r="O128" s="72"/>
      <c r="P128" s="72"/>
      <c r="Q128" s="69"/>
    </row>
    <row r="129" ht="20" customHeight="1" spans="1:17" x14ac:dyDescent="0.25">
      <c r="A129" s="63"/>
      <c r="B129" s="64"/>
      <c r="C129" s="64"/>
      <c r="D129" s="64"/>
      <c r="E129" s="64"/>
      <c r="F129" s="65"/>
      <c r="G129" s="65"/>
      <c r="H129" s="64"/>
      <c r="I129" s="66"/>
      <c r="J129" s="64"/>
      <c r="K129" s="64"/>
      <c r="L129" s="67"/>
      <c r="M129" s="67"/>
      <c r="N129" s="25"/>
      <c r="O129" s="67"/>
      <c r="P129" s="67"/>
      <c r="Q129" s="64"/>
    </row>
    <row r="130" ht="20" customHeight="1" spans="1:17" x14ac:dyDescent="0.25">
      <c r="A130" s="68"/>
      <c r="B130" s="69"/>
      <c r="C130" s="69"/>
      <c r="D130" s="69"/>
      <c r="E130" s="69"/>
      <c r="F130" s="70"/>
      <c r="G130" s="70"/>
      <c r="H130" s="69"/>
      <c r="I130" s="71"/>
      <c r="J130" s="69"/>
      <c r="K130" s="69"/>
      <c r="L130" s="72"/>
      <c r="M130" s="72"/>
      <c r="N130" s="73"/>
      <c r="O130" s="72"/>
      <c r="P130" s="72"/>
      <c r="Q130" s="69"/>
    </row>
    <row r="131" ht="20" customHeight="1" spans="1:17" x14ac:dyDescent="0.25">
      <c r="A131" s="63"/>
      <c r="B131" s="64"/>
      <c r="C131" s="64"/>
      <c r="D131" s="64"/>
      <c r="E131" s="64"/>
      <c r="F131" s="65"/>
      <c r="G131" s="65"/>
      <c r="H131" s="64"/>
      <c r="I131" s="66"/>
      <c r="J131" s="64"/>
      <c r="K131" s="64"/>
      <c r="L131" s="67"/>
      <c r="M131" s="67"/>
      <c r="N131" s="25"/>
      <c r="O131" s="67"/>
      <c r="P131" s="67"/>
      <c r="Q131" s="64"/>
    </row>
    <row r="132" ht="20" customHeight="1" spans="1:17" x14ac:dyDescent="0.25">
      <c r="A132" s="68"/>
      <c r="B132" s="69"/>
      <c r="C132" s="69"/>
      <c r="D132" s="69"/>
      <c r="E132" s="69"/>
      <c r="F132" s="70"/>
      <c r="G132" s="70"/>
      <c r="H132" s="69"/>
      <c r="I132" s="71"/>
      <c r="J132" s="69"/>
      <c r="K132" s="69"/>
      <c r="L132" s="72"/>
      <c r="M132" s="72"/>
      <c r="N132" s="73"/>
      <c r="O132" s="72"/>
      <c r="P132" s="72"/>
      <c r="Q132" s="69"/>
    </row>
    <row r="133" ht="20" customHeight="1" spans="1:17" x14ac:dyDescent="0.25">
      <c r="A133" s="63"/>
      <c r="B133" s="64"/>
      <c r="C133" s="64"/>
      <c r="D133" s="64"/>
      <c r="E133" s="64"/>
      <c r="F133" s="65"/>
      <c r="G133" s="65"/>
      <c r="H133" s="64"/>
      <c r="I133" s="66"/>
      <c r="J133" s="64"/>
      <c r="K133" s="64"/>
      <c r="L133" s="67"/>
      <c r="M133" s="67"/>
      <c r="N133" s="25"/>
      <c r="O133" s="67"/>
      <c r="P133" s="67"/>
      <c r="Q133" s="64"/>
    </row>
    <row r="134" ht="20" customHeight="1" spans="1:17" x14ac:dyDescent="0.25">
      <c r="A134" s="68"/>
      <c r="B134" s="69"/>
      <c r="C134" s="69"/>
      <c r="D134" s="69"/>
      <c r="E134" s="69"/>
      <c r="F134" s="70"/>
      <c r="G134" s="70"/>
      <c r="H134" s="69"/>
      <c r="I134" s="71"/>
      <c r="J134" s="69"/>
      <c r="K134" s="69"/>
      <c r="L134" s="72"/>
      <c r="M134" s="72"/>
      <c r="N134" s="73"/>
      <c r="O134" s="72"/>
      <c r="P134" s="72"/>
      <c r="Q134" s="69"/>
    </row>
    <row r="135" ht="20" customHeight="1" spans="1:17" x14ac:dyDescent="0.25">
      <c r="A135" s="63"/>
      <c r="B135" s="64"/>
      <c r="C135" s="64"/>
      <c r="D135" s="64"/>
      <c r="E135" s="64"/>
      <c r="F135" s="65"/>
      <c r="G135" s="65"/>
      <c r="H135" s="64"/>
      <c r="I135" s="66"/>
      <c r="J135" s="64"/>
      <c r="K135" s="64"/>
      <c r="L135" s="67"/>
      <c r="M135" s="67"/>
      <c r="N135" s="25"/>
      <c r="O135" s="67"/>
      <c r="P135" s="67"/>
      <c r="Q135" s="64"/>
    </row>
    <row r="136" ht="20" customHeight="1" spans="1:17" x14ac:dyDescent="0.25">
      <c r="A136" s="68"/>
      <c r="B136" s="69"/>
      <c r="C136" s="69"/>
      <c r="D136" s="69"/>
      <c r="E136" s="69"/>
      <c r="F136" s="70"/>
      <c r="G136" s="70"/>
      <c r="H136" s="69"/>
      <c r="I136" s="71"/>
      <c r="J136" s="69"/>
      <c r="K136" s="69"/>
      <c r="L136" s="72"/>
      <c r="M136" s="72"/>
      <c r="N136" s="73"/>
      <c r="O136" s="72"/>
      <c r="P136" s="72"/>
      <c r="Q136" s="69"/>
    </row>
    <row r="137" ht="20" customHeight="1" spans="1:17" x14ac:dyDescent="0.25">
      <c r="A137" s="63"/>
      <c r="B137" s="64"/>
      <c r="C137" s="64"/>
      <c r="D137" s="64"/>
      <c r="E137" s="64"/>
      <c r="F137" s="65"/>
      <c r="G137" s="65"/>
      <c r="H137" s="64"/>
      <c r="I137" s="66"/>
      <c r="J137" s="64"/>
      <c r="K137" s="64"/>
      <c r="L137" s="67"/>
      <c r="M137" s="67"/>
      <c r="N137" s="25"/>
      <c r="O137" s="67"/>
      <c r="P137" s="67"/>
      <c r="Q137" s="64"/>
    </row>
    <row r="138" ht="20" customHeight="1" spans="1:17" x14ac:dyDescent="0.25">
      <c r="A138" s="68"/>
      <c r="B138" s="69"/>
      <c r="C138" s="69"/>
      <c r="D138" s="69"/>
      <c r="E138" s="69"/>
      <c r="F138" s="70"/>
      <c r="G138" s="70"/>
      <c r="H138" s="69"/>
      <c r="I138" s="71"/>
      <c r="J138" s="69"/>
      <c r="K138" s="69"/>
      <c r="L138" s="72"/>
      <c r="M138" s="72"/>
      <c r="N138" s="73"/>
      <c r="O138" s="72"/>
      <c r="P138" s="72"/>
      <c r="Q138" s="69"/>
    </row>
    <row r="139" ht="20" customHeight="1" spans="1:17" x14ac:dyDescent="0.25">
      <c r="A139" s="63"/>
      <c r="B139" s="64"/>
      <c r="C139" s="64"/>
      <c r="D139" s="64"/>
      <c r="E139" s="64"/>
      <c r="F139" s="65"/>
      <c r="G139" s="65"/>
      <c r="H139" s="64"/>
      <c r="I139" s="66"/>
      <c r="J139" s="64"/>
      <c r="K139" s="64"/>
      <c r="L139" s="67"/>
      <c r="M139" s="67"/>
      <c r="N139" s="25"/>
      <c r="O139" s="67"/>
      <c r="P139" s="67"/>
      <c r="Q139" s="64"/>
    </row>
    <row r="140" ht="20" customHeight="1" spans="1:17" x14ac:dyDescent="0.25">
      <c r="A140" s="68"/>
      <c r="B140" s="69"/>
      <c r="C140" s="69"/>
      <c r="D140" s="69"/>
      <c r="E140" s="69"/>
      <c r="F140" s="70"/>
      <c r="G140" s="70"/>
      <c r="H140" s="69"/>
      <c r="I140" s="71"/>
      <c r="J140" s="69"/>
      <c r="K140" s="69"/>
      <c r="L140" s="72"/>
      <c r="M140" s="72"/>
      <c r="N140" s="73"/>
      <c r="O140" s="72"/>
      <c r="P140" s="72"/>
      <c r="Q140" s="69"/>
    </row>
    <row r="141" ht="20" customHeight="1" spans="1:17" x14ac:dyDescent="0.25">
      <c r="A141" s="63"/>
      <c r="B141" s="64"/>
      <c r="C141" s="64"/>
      <c r="D141" s="64"/>
      <c r="E141" s="64"/>
      <c r="F141" s="65"/>
      <c r="G141" s="65"/>
      <c r="H141" s="64"/>
      <c r="I141" s="66"/>
      <c r="J141" s="64"/>
      <c r="K141" s="64"/>
      <c r="L141" s="67"/>
      <c r="M141" s="67"/>
      <c r="N141" s="25"/>
      <c r="O141" s="67"/>
      <c r="P141" s="67"/>
      <c r="Q141" s="64"/>
    </row>
    <row r="142" ht="20" customHeight="1" spans="1:17" x14ac:dyDescent="0.25">
      <c r="A142" s="68"/>
      <c r="B142" s="69"/>
      <c r="C142" s="69"/>
      <c r="D142" s="69"/>
      <c r="E142" s="69"/>
      <c r="F142" s="70"/>
      <c r="G142" s="70"/>
      <c r="H142" s="69"/>
      <c r="I142" s="71"/>
      <c r="J142" s="69"/>
      <c r="K142" s="69"/>
      <c r="L142" s="72"/>
      <c r="M142" s="72"/>
      <c r="N142" s="73"/>
      <c r="O142" s="72"/>
      <c r="P142" s="72"/>
      <c r="Q142" s="69"/>
    </row>
    <row r="143" ht="20" customHeight="1" spans="1:17" x14ac:dyDescent="0.25">
      <c r="A143" s="63"/>
      <c r="B143" s="64"/>
      <c r="C143" s="64"/>
      <c r="D143" s="64"/>
      <c r="E143" s="64"/>
      <c r="F143" s="65"/>
      <c r="G143" s="65"/>
      <c r="H143" s="64"/>
      <c r="I143" s="66"/>
      <c r="J143" s="64"/>
      <c r="K143" s="64"/>
      <c r="L143" s="67"/>
      <c r="M143" s="67"/>
      <c r="N143" s="25"/>
      <c r="O143" s="67"/>
      <c r="P143" s="67"/>
      <c r="Q143" s="64"/>
    </row>
    <row r="144" ht="20" customHeight="1" spans="1:17" x14ac:dyDescent="0.25">
      <c r="A144" s="68"/>
      <c r="B144" s="69"/>
      <c r="C144" s="69"/>
      <c r="D144" s="69"/>
      <c r="E144" s="69"/>
      <c r="F144" s="70"/>
      <c r="G144" s="70"/>
      <c r="H144" s="69"/>
      <c r="I144" s="71"/>
      <c r="J144" s="69"/>
      <c r="K144" s="69"/>
      <c r="L144" s="72"/>
      <c r="M144" s="72"/>
      <c r="N144" s="73"/>
      <c r="O144" s="72"/>
      <c r="P144" s="72"/>
      <c r="Q144" s="69"/>
    </row>
    <row r="145" ht="20" customHeight="1" spans="1:17" x14ac:dyDescent="0.25">
      <c r="A145" s="63"/>
      <c r="B145" s="64"/>
      <c r="C145" s="64"/>
      <c r="D145" s="64"/>
      <c r="E145" s="64"/>
      <c r="F145" s="65"/>
      <c r="G145" s="65"/>
      <c r="H145" s="64"/>
      <c r="I145" s="66"/>
      <c r="J145" s="64"/>
      <c r="K145" s="64"/>
      <c r="L145" s="67"/>
      <c r="M145" s="67"/>
      <c r="N145" s="25"/>
      <c r="O145" s="67"/>
      <c r="P145" s="67"/>
      <c r="Q145" s="64"/>
    </row>
    <row r="146" ht="20" customHeight="1" spans="1:17" x14ac:dyDescent="0.25">
      <c r="A146" s="68"/>
      <c r="B146" s="69"/>
      <c r="C146" s="69"/>
      <c r="D146" s="69"/>
      <c r="E146" s="69"/>
      <c r="F146" s="70"/>
      <c r="G146" s="70"/>
      <c r="H146" s="69"/>
      <c r="I146" s="71"/>
      <c r="J146" s="69"/>
      <c r="K146" s="69"/>
      <c r="L146" s="72"/>
      <c r="M146" s="72"/>
      <c r="N146" s="73"/>
      <c r="O146" s="72"/>
      <c r="P146" s="72"/>
      <c r="Q146" s="69"/>
    </row>
    <row r="147" ht="20" customHeight="1" spans="1:17" x14ac:dyDescent="0.25">
      <c r="A147" s="63"/>
      <c r="B147" s="64"/>
      <c r="C147" s="64"/>
      <c r="D147" s="64"/>
      <c r="E147" s="64"/>
      <c r="F147" s="65"/>
      <c r="G147" s="65"/>
      <c r="H147" s="64"/>
      <c r="I147" s="66"/>
      <c r="J147" s="64"/>
      <c r="K147" s="64"/>
      <c r="L147" s="67"/>
      <c r="M147" s="67"/>
      <c r="N147" s="25"/>
      <c r="O147" s="67"/>
      <c r="P147" s="67"/>
      <c r="Q147" s="64"/>
    </row>
    <row r="148" ht="20" customHeight="1" spans="1:17" x14ac:dyDescent="0.25">
      <c r="A148" s="68"/>
      <c r="B148" s="69"/>
      <c r="C148" s="69"/>
      <c r="D148" s="69"/>
      <c r="E148" s="69"/>
      <c r="F148" s="70"/>
      <c r="G148" s="70"/>
      <c r="H148" s="69"/>
      <c r="I148" s="71"/>
      <c r="J148" s="69"/>
      <c r="K148" s="69"/>
      <c r="L148" s="72"/>
      <c r="M148" s="72"/>
      <c r="N148" s="73"/>
      <c r="O148" s="72"/>
      <c r="P148" s="72"/>
      <c r="Q148" s="69"/>
    </row>
    <row r="149" ht="20" customHeight="1" spans="1:17" x14ac:dyDescent="0.25">
      <c r="A149" s="63"/>
      <c r="B149" s="64"/>
      <c r="C149" s="64"/>
      <c r="D149" s="64"/>
      <c r="E149" s="64"/>
      <c r="F149" s="65"/>
      <c r="G149" s="65"/>
      <c r="H149" s="64"/>
      <c r="I149" s="66"/>
      <c r="J149" s="64"/>
      <c r="K149" s="64"/>
      <c r="L149" s="67"/>
      <c r="M149" s="67"/>
      <c r="N149" s="25"/>
      <c r="O149" s="67"/>
      <c r="P149" s="67"/>
      <c r="Q149" s="64"/>
    </row>
    <row r="150" ht="20" customHeight="1" spans="1:17" x14ac:dyDescent="0.25">
      <c r="A150" s="68"/>
      <c r="B150" s="69"/>
      <c r="C150" s="69"/>
      <c r="D150" s="69"/>
      <c r="E150" s="69"/>
      <c r="F150" s="70"/>
      <c r="G150" s="70"/>
      <c r="H150" s="69"/>
      <c r="I150" s="71"/>
      <c r="J150" s="69"/>
      <c r="K150" s="69"/>
      <c r="L150" s="72"/>
      <c r="M150" s="72"/>
      <c r="N150" s="73"/>
      <c r="O150" s="72"/>
      <c r="P150" s="72"/>
      <c r="Q150" s="69"/>
    </row>
    <row r="151" ht="20" customHeight="1" spans="1:17" x14ac:dyDescent="0.25">
      <c r="A151" s="63"/>
      <c r="B151" s="64"/>
      <c r="C151" s="64"/>
      <c r="D151" s="64"/>
      <c r="E151" s="64"/>
      <c r="F151" s="65"/>
      <c r="G151" s="65"/>
      <c r="H151" s="64"/>
      <c r="I151" s="66"/>
      <c r="J151" s="64"/>
      <c r="K151" s="64"/>
      <c r="L151" s="67"/>
      <c r="M151" s="67"/>
      <c r="N151" s="25"/>
      <c r="O151" s="67"/>
      <c r="P151" s="67"/>
      <c r="Q151" s="64"/>
    </row>
    <row r="152" ht="20" customHeight="1" spans="1:17" x14ac:dyDescent="0.25">
      <c r="A152" s="68"/>
      <c r="B152" s="69"/>
      <c r="C152" s="69"/>
      <c r="D152" s="69"/>
      <c r="E152" s="69"/>
      <c r="F152" s="70"/>
      <c r="G152" s="70"/>
      <c r="H152" s="69"/>
      <c r="I152" s="71"/>
      <c r="J152" s="69"/>
      <c r="K152" s="69"/>
      <c r="L152" s="72"/>
      <c r="M152" s="72"/>
      <c r="N152" s="73"/>
      <c r="O152" s="72"/>
      <c r="P152" s="72"/>
      <c r="Q152" s="69"/>
    </row>
    <row r="153" ht="20" customHeight="1" spans="1:17" x14ac:dyDescent="0.25">
      <c r="A153" s="63"/>
      <c r="B153" s="64"/>
      <c r="C153" s="64"/>
      <c r="D153" s="64"/>
      <c r="E153" s="64"/>
      <c r="F153" s="65"/>
      <c r="G153" s="65"/>
      <c r="H153" s="64"/>
      <c r="I153" s="66"/>
      <c r="J153" s="64"/>
      <c r="K153" s="64"/>
      <c r="L153" s="67"/>
      <c r="M153" s="67"/>
      <c r="N153" s="25"/>
      <c r="O153" s="67"/>
      <c r="P153" s="67"/>
      <c r="Q153" s="64"/>
    </row>
    <row r="154" ht="20" customHeight="1" spans="1:17" x14ac:dyDescent="0.25">
      <c r="A154" s="68"/>
      <c r="B154" s="69"/>
      <c r="C154" s="69"/>
      <c r="D154" s="69"/>
      <c r="E154" s="69"/>
      <c r="F154" s="70"/>
      <c r="G154" s="70"/>
      <c r="H154" s="69"/>
      <c r="I154" s="71"/>
      <c r="J154" s="69"/>
      <c r="K154" s="69"/>
      <c r="L154" s="72"/>
      <c r="M154" s="72"/>
      <c r="N154" s="73"/>
      <c r="O154" s="72"/>
      <c r="P154" s="72"/>
      <c r="Q154" s="69"/>
    </row>
    <row r="155" ht="20" customHeight="1" spans="1:17" x14ac:dyDescent="0.25">
      <c r="A155" s="63"/>
      <c r="B155" s="64"/>
      <c r="C155" s="64"/>
      <c r="D155" s="64"/>
      <c r="E155" s="64"/>
      <c r="F155" s="65"/>
      <c r="G155" s="65"/>
      <c r="H155" s="64"/>
      <c r="I155" s="66"/>
      <c r="J155" s="64"/>
      <c r="K155" s="64"/>
      <c r="L155" s="67"/>
      <c r="M155" s="67"/>
      <c r="N155" s="25"/>
      <c r="O155" s="67"/>
      <c r="P155" s="67"/>
      <c r="Q155" s="64"/>
    </row>
    <row r="156" ht="20" customHeight="1" spans="1:17" x14ac:dyDescent="0.25">
      <c r="A156" s="68"/>
      <c r="B156" s="69"/>
      <c r="C156" s="69"/>
      <c r="D156" s="69"/>
      <c r="E156" s="69"/>
      <c r="F156" s="70"/>
      <c r="G156" s="70"/>
      <c r="H156" s="69"/>
      <c r="I156" s="71"/>
      <c r="J156" s="69"/>
      <c r="K156" s="69"/>
      <c r="L156" s="72"/>
      <c r="M156" s="72"/>
      <c r="N156" s="73"/>
      <c r="O156" s="72"/>
      <c r="P156" s="72"/>
      <c r="Q156" s="69"/>
    </row>
    <row r="157" ht="20" customHeight="1" spans="1:17" x14ac:dyDescent="0.25">
      <c r="A157" s="63"/>
      <c r="B157" s="64"/>
      <c r="C157" s="64"/>
      <c r="D157" s="64"/>
      <c r="E157" s="64"/>
      <c r="F157" s="65"/>
      <c r="G157" s="65"/>
      <c r="H157" s="64"/>
      <c r="I157" s="66"/>
      <c r="J157" s="64"/>
      <c r="K157" s="64"/>
      <c r="L157" s="67"/>
      <c r="M157" s="67"/>
      <c r="N157" s="25"/>
      <c r="O157" s="67"/>
      <c r="P157" s="67"/>
      <c r="Q157" s="64"/>
    </row>
    <row r="158" ht="20" customHeight="1" spans="1:17" x14ac:dyDescent="0.25">
      <c r="A158" s="68"/>
      <c r="B158" s="69"/>
      <c r="C158" s="69"/>
      <c r="D158" s="69"/>
      <c r="E158" s="69"/>
      <c r="F158" s="70"/>
      <c r="G158" s="70"/>
      <c r="H158" s="69"/>
      <c r="I158" s="71"/>
      <c r="J158" s="69"/>
      <c r="K158" s="69"/>
      <c r="L158" s="72"/>
      <c r="M158" s="72"/>
      <c r="N158" s="73"/>
      <c r="O158" s="72"/>
      <c r="P158" s="72"/>
      <c r="Q158" s="69"/>
    </row>
    <row r="159" ht="20" customHeight="1" spans="1:17" x14ac:dyDescent="0.25">
      <c r="A159" s="63"/>
      <c r="B159" s="64"/>
      <c r="C159" s="64"/>
      <c r="D159" s="64"/>
      <c r="E159" s="64"/>
      <c r="F159" s="65"/>
      <c r="G159" s="65"/>
      <c r="H159" s="64"/>
      <c r="I159" s="66"/>
      <c r="J159" s="64"/>
      <c r="K159" s="64"/>
      <c r="L159" s="67"/>
      <c r="M159" s="67"/>
      <c r="N159" s="25"/>
      <c r="O159" s="67"/>
      <c r="P159" s="67"/>
      <c r="Q159" s="64"/>
    </row>
    <row r="160" ht="20" customHeight="1" spans="1:17" x14ac:dyDescent="0.25">
      <c r="A160" s="68"/>
      <c r="B160" s="69"/>
      <c r="C160" s="69"/>
      <c r="D160" s="69"/>
      <c r="E160" s="69"/>
      <c r="F160" s="70"/>
      <c r="G160" s="70"/>
      <c r="H160" s="69"/>
      <c r="I160" s="71"/>
      <c r="J160" s="69"/>
      <c r="K160" s="69"/>
      <c r="L160" s="72"/>
      <c r="M160" s="72"/>
      <c r="N160" s="73"/>
      <c r="O160" s="72"/>
      <c r="P160" s="72"/>
      <c r="Q160" s="69"/>
    </row>
    <row r="161" ht="20" customHeight="1" spans="1:17" x14ac:dyDescent="0.25">
      <c r="A161" s="63"/>
      <c r="B161" s="64"/>
      <c r="C161" s="64"/>
      <c r="D161" s="64"/>
      <c r="E161" s="64"/>
      <c r="F161" s="65"/>
      <c r="G161" s="65"/>
      <c r="H161" s="64"/>
      <c r="I161" s="66"/>
      <c r="J161" s="64"/>
      <c r="K161" s="64"/>
      <c r="L161" s="67"/>
      <c r="M161" s="67"/>
      <c r="N161" s="25"/>
      <c r="O161" s="67"/>
      <c r="P161" s="67"/>
      <c r="Q161" s="64"/>
    </row>
    <row r="162" ht="20" customHeight="1" spans="1:17" x14ac:dyDescent="0.25">
      <c r="A162" s="68"/>
      <c r="B162" s="69"/>
      <c r="C162" s="69"/>
      <c r="D162" s="69"/>
      <c r="E162" s="69"/>
      <c r="F162" s="70"/>
      <c r="G162" s="70"/>
      <c r="H162" s="69"/>
      <c r="I162" s="71"/>
      <c r="J162" s="69"/>
      <c r="K162" s="69"/>
      <c r="L162" s="72"/>
      <c r="M162" s="72"/>
      <c r="N162" s="73"/>
      <c r="O162" s="72"/>
      <c r="P162" s="72"/>
      <c r="Q162" s="69"/>
    </row>
    <row r="163" ht="20" customHeight="1" spans="1:17" x14ac:dyDescent="0.25">
      <c r="A163" s="63"/>
      <c r="B163" s="64"/>
      <c r="C163" s="64"/>
      <c r="D163" s="64"/>
      <c r="E163" s="64"/>
      <c r="F163" s="65"/>
      <c r="G163" s="65"/>
      <c r="H163" s="64"/>
      <c r="I163" s="66"/>
      <c r="J163" s="64"/>
      <c r="K163" s="64"/>
      <c r="L163" s="67"/>
      <c r="M163" s="67"/>
      <c r="N163" s="25"/>
      <c r="O163" s="67"/>
      <c r="P163" s="67"/>
      <c r="Q163" s="64"/>
    </row>
    <row r="164" ht="20" customHeight="1" spans="1:17" x14ac:dyDescent="0.25">
      <c r="A164" s="68"/>
      <c r="B164" s="69"/>
      <c r="C164" s="69"/>
      <c r="D164" s="69"/>
      <c r="E164" s="69"/>
      <c r="F164" s="70"/>
      <c r="G164" s="70"/>
      <c r="H164" s="69"/>
      <c r="I164" s="71"/>
      <c r="J164" s="69"/>
      <c r="K164" s="69"/>
      <c r="L164" s="72"/>
      <c r="M164" s="72"/>
      <c r="N164" s="73"/>
      <c r="O164" s="72"/>
      <c r="P164" s="72"/>
      <c r="Q164" s="69"/>
    </row>
    <row r="165" ht="20" customHeight="1" spans="1:17" x14ac:dyDescent="0.25">
      <c r="A165" s="63"/>
      <c r="B165" s="64"/>
      <c r="C165" s="64"/>
      <c r="D165" s="64"/>
      <c r="E165" s="64"/>
      <c r="F165" s="65"/>
      <c r="G165" s="65"/>
      <c r="H165" s="64"/>
      <c r="I165" s="66"/>
      <c r="J165" s="64"/>
      <c r="K165" s="64"/>
      <c r="L165" s="67"/>
      <c r="M165" s="67"/>
      <c r="N165" s="25"/>
      <c r="O165" s="67"/>
      <c r="P165" s="67"/>
      <c r="Q165" s="64"/>
    </row>
    <row r="166" ht="20" customHeight="1" spans="1:17" x14ac:dyDescent="0.25">
      <c r="A166" s="68"/>
      <c r="B166" s="69"/>
      <c r="C166" s="69"/>
      <c r="D166" s="69"/>
      <c r="E166" s="69"/>
      <c r="F166" s="70"/>
      <c r="G166" s="70"/>
      <c r="H166" s="69"/>
      <c r="I166" s="71"/>
      <c r="J166" s="69"/>
      <c r="K166" s="69"/>
      <c r="L166" s="72"/>
      <c r="M166" s="72"/>
      <c r="N166" s="73"/>
      <c r="O166" s="72"/>
      <c r="P166" s="72"/>
      <c r="Q166" s="69"/>
    </row>
    <row r="167" ht="20" customHeight="1" spans="1:17" x14ac:dyDescent="0.25">
      <c r="A167" s="63"/>
      <c r="B167" s="64"/>
      <c r="C167" s="64"/>
      <c r="D167" s="64"/>
      <c r="E167" s="64"/>
      <c r="F167" s="65"/>
      <c r="G167" s="65"/>
      <c r="H167" s="64"/>
      <c r="I167" s="66"/>
      <c r="J167" s="64"/>
      <c r="K167" s="64"/>
      <c r="L167" s="67"/>
      <c r="M167" s="67"/>
      <c r="N167" s="25"/>
      <c r="O167" s="67"/>
      <c r="P167" s="67"/>
      <c r="Q167" s="64"/>
    </row>
    <row r="168" ht="20" customHeight="1" spans="1:17" x14ac:dyDescent="0.25">
      <c r="A168" s="68"/>
      <c r="B168" s="69"/>
      <c r="C168" s="69"/>
      <c r="D168" s="69"/>
      <c r="E168" s="69"/>
      <c r="F168" s="70"/>
      <c r="G168" s="70"/>
      <c r="H168" s="69"/>
      <c r="I168" s="71"/>
      <c r="J168" s="69"/>
      <c r="K168" s="69"/>
      <c r="L168" s="72"/>
      <c r="M168" s="72"/>
      <c r="N168" s="73"/>
      <c r="O168" s="72"/>
      <c r="P168" s="72"/>
      <c r="Q168" s="69"/>
    </row>
    <row r="169" ht="20" customHeight="1" spans="1:17" x14ac:dyDescent="0.25">
      <c r="A169" s="63"/>
      <c r="B169" s="64"/>
      <c r="C169" s="64"/>
      <c r="D169" s="64"/>
      <c r="E169" s="64"/>
      <c r="F169" s="65"/>
      <c r="G169" s="65"/>
      <c r="H169" s="64"/>
      <c r="I169" s="66"/>
      <c r="J169" s="64"/>
      <c r="K169" s="64"/>
      <c r="L169" s="67"/>
      <c r="M169" s="67"/>
      <c r="N169" s="25"/>
      <c r="O169" s="67"/>
      <c r="P169" s="67"/>
      <c r="Q169" s="64"/>
    </row>
    <row r="170" ht="20" customHeight="1" spans="1:17" x14ac:dyDescent="0.25">
      <c r="A170" s="68"/>
      <c r="B170" s="69"/>
      <c r="C170" s="69"/>
      <c r="D170" s="69"/>
      <c r="E170" s="69"/>
      <c r="F170" s="70"/>
      <c r="G170" s="70"/>
      <c r="H170" s="69"/>
      <c r="I170" s="71"/>
      <c r="J170" s="69"/>
      <c r="K170" s="69"/>
      <c r="L170" s="72"/>
      <c r="M170" s="72"/>
      <c r="N170" s="73"/>
      <c r="O170" s="72"/>
      <c r="P170" s="72"/>
      <c r="Q170" s="69"/>
    </row>
    <row r="171" ht="20" customHeight="1" spans="1:17" x14ac:dyDescent="0.25">
      <c r="A171" s="63"/>
      <c r="B171" s="64"/>
      <c r="C171" s="64"/>
      <c r="D171" s="64"/>
      <c r="E171" s="64"/>
      <c r="F171" s="65"/>
      <c r="G171" s="65"/>
      <c r="H171" s="64"/>
      <c r="I171" s="66"/>
      <c r="J171" s="64"/>
      <c r="K171" s="64"/>
      <c r="L171" s="67"/>
      <c r="M171" s="67"/>
      <c r="N171" s="25"/>
      <c r="O171" s="67"/>
      <c r="P171" s="67"/>
      <c r="Q171" s="64"/>
    </row>
    <row r="172" ht="20" customHeight="1" spans="1:17" x14ac:dyDescent="0.25">
      <c r="A172" s="68"/>
      <c r="B172" s="69"/>
      <c r="C172" s="69"/>
      <c r="D172" s="69"/>
      <c r="E172" s="69"/>
      <c r="F172" s="70"/>
      <c r="G172" s="70"/>
      <c r="H172" s="69"/>
      <c r="I172" s="71"/>
      <c r="J172" s="69"/>
      <c r="K172" s="69"/>
      <c r="L172" s="72"/>
      <c r="M172" s="72"/>
      <c r="N172" s="73"/>
      <c r="O172" s="72"/>
      <c r="P172" s="72"/>
      <c r="Q172" s="69"/>
    </row>
    <row r="173" ht="20" customHeight="1" spans="1:17" x14ac:dyDescent="0.25">
      <c r="A173" s="63"/>
      <c r="B173" s="64"/>
      <c r="C173" s="64"/>
      <c r="D173" s="64"/>
      <c r="E173" s="64"/>
      <c r="F173" s="65"/>
      <c r="G173" s="65"/>
      <c r="H173" s="64"/>
      <c r="I173" s="66"/>
      <c r="J173" s="64"/>
      <c r="K173" s="64"/>
      <c r="L173" s="67"/>
      <c r="M173" s="67"/>
      <c r="N173" s="25"/>
      <c r="O173" s="67"/>
      <c r="P173" s="67"/>
      <c r="Q173" s="64"/>
    </row>
    <row r="174" ht="20" customHeight="1" spans="1:17" x14ac:dyDescent="0.25">
      <c r="A174" s="68"/>
      <c r="B174" s="69"/>
      <c r="C174" s="69"/>
      <c r="D174" s="69"/>
      <c r="E174" s="69"/>
      <c r="F174" s="70"/>
      <c r="G174" s="70"/>
      <c r="H174" s="69"/>
      <c r="I174" s="71"/>
      <c r="J174" s="69"/>
      <c r="K174" s="69"/>
      <c r="L174" s="72"/>
      <c r="M174" s="72"/>
      <c r="N174" s="73"/>
      <c r="O174" s="72"/>
      <c r="P174" s="72"/>
      <c r="Q174" s="69"/>
    </row>
    <row r="175" ht="20" customHeight="1" spans="1:17" x14ac:dyDescent="0.25">
      <c r="A175" s="63"/>
      <c r="B175" s="64"/>
      <c r="C175" s="64"/>
      <c r="D175" s="64"/>
      <c r="E175" s="64"/>
      <c r="F175" s="65"/>
      <c r="G175" s="65"/>
      <c r="H175" s="64"/>
      <c r="I175" s="66"/>
      <c r="J175" s="64"/>
      <c r="K175" s="64"/>
      <c r="L175" s="67"/>
      <c r="M175" s="67"/>
      <c r="N175" s="25"/>
      <c r="O175" s="67"/>
      <c r="P175" s="67"/>
      <c r="Q175" s="64"/>
    </row>
    <row r="176" ht="20" customHeight="1" spans="1:17" x14ac:dyDescent="0.25">
      <c r="A176" s="68"/>
      <c r="B176" s="69"/>
      <c r="C176" s="69"/>
      <c r="D176" s="69"/>
      <c r="E176" s="69"/>
      <c r="F176" s="70"/>
      <c r="G176" s="70"/>
      <c r="H176" s="69"/>
      <c r="I176" s="71"/>
      <c r="J176" s="69"/>
      <c r="K176" s="69"/>
      <c r="L176" s="72"/>
      <c r="M176" s="72"/>
      <c r="N176" s="73"/>
      <c r="O176" s="72"/>
      <c r="P176" s="72"/>
      <c r="Q176" s="69"/>
    </row>
    <row r="177" ht="20" customHeight="1" spans="1:17" x14ac:dyDescent="0.25">
      <c r="A177" s="63"/>
      <c r="B177" s="64"/>
      <c r="C177" s="64"/>
      <c r="D177" s="64"/>
      <c r="E177" s="64"/>
      <c r="F177" s="65"/>
      <c r="G177" s="65"/>
      <c r="H177" s="64"/>
      <c r="I177" s="66"/>
      <c r="J177" s="64"/>
      <c r="K177" s="64"/>
      <c r="L177" s="67"/>
      <c r="M177" s="67"/>
      <c r="N177" s="25"/>
      <c r="O177" s="67"/>
      <c r="P177" s="67"/>
      <c r="Q177" s="64"/>
    </row>
    <row r="178" ht="20" customHeight="1" spans="1:17" x14ac:dyDescent="0.25">
      <c r="A178" s="68"/>
      <c r="B178" s="69"/>
      <c r="C178" s="69"/>
      <c r="D178" s="69"/>
      <c r="E178" s="69"/>
      <c r="F178" s="70"/>
      <c r="G178" s="70"/>
      <c r="H178" s="69"/>
      <c r="I178" s="71"/>
      <c r="J178" s="69"/>
      <c r="K178" s="69"/>
      <c r="L178" s="72"/>
      <c r="M178" s="72"/>
      <c r="N178" s="73"/>
      <c r="O178" s="72"/>
      <c r="P178" s="72"/>
      <c r="Q178" s="69"/>
    </row>
    <row r="179" ht="20" customHeight="1" spans="1:17" x14ac:dyDescent="0.25">
      <c r="A179" s="63"/>
      <c r="B179" s="64"/>
      <c r="C179" s="64"/>
      <c r="D179" s="64"/>
      <c r="E179" s="64"/>
      <c r="F179" s="65"/>
      <c r="G179" s="65"/>
      <c r="H179" s="64"/>
      <c r="I179" s="66"/>
      <c r="J179" s="64"/>
      <c r="K179" s="64"/>
      <c r="L179" s="67"/>
      <c r="M179" s="67"/>
      <c r="N179" s="25"/>
      <c r="O179" s="67"/>
      <c r="P179" s="67"/>
      <c r="Q179" s="64"/>
    </row>
    <row r="180" ht="20" customHeight="1" spans="1:17" x14ac:dyDescent="0.25">
      <c r="A180" s="68"/>
      <c r="B180" s="69"/>
      <c r="C180" s="69"/>
      <c r="D180" s="69"/>
      <c r="E180" s="69"/>
      <c r="F180" s="70"/>
      <c r="G180" s="70"/>
      <c r="H180" s="69"/>
      <c r="I180" s="71"/>
      <c r="J180" s="69"/>
      <c r="K180" s="69"/>
      <c r="L180" s="72"/>
      <c r="M180" s="72"/>
      <c r="N180" s="73"/>
      <c r="O180" s="72"/>
      <c r="P180" s="72"/>
      <c r="Q180" s="69"/>
    </row>
    <row r="181" ht="20" customHeight="1" spans="1:17" x14ac:dyDescent="0.25">
      <c r="A181" s="63"/>
      <c r="B181" s="64"/>
      <c r="C181" s="64"/>
      <c r="D181" s="64"/>
      <c r="E181" s="64"/>
      <c r="F181" s="65"/>
      <c r="G181" s="65"/>
      <c r="H181" s="64"/>
      <c r="I181" s="66"/>
      <c r="J181" s="64"/>
      <c r="K181" s="64"/>
      <c r="L181" s="67"/>
      <c r="M181" s="67"/>
      <c r="N181" s="25"/>
      <c r="O181" s="67"/>
      <c r="P181" s="67"/>
      <c r="Q181" s="64"/>
    </row>
    <row r="182" ht="20" customHeight="1" spans="1:17" x14ac:dyDescent="0.25">
      <c r="A182" s="68"/>
      <c r="B182" s="69"/>
      <c r="C182" s="69"/>
      <c r="D182" s="69"/>
      <c r="E182" s="69"/>
      <c r="F182" s="70"/>
      <c r="G182" s="70"/>
      <c r="H182" s="69"/>
      <c r="I182" s="71"/>
      <c r="J182" s="69"/>
      <c r="K182" s="69"/>
      <c r="L182" s="72"/>
      <c r="M182" s="72"/>
      <c r="N182" s="73"/>
      <c r="O182" s="72"/>
      <c r="P182" s="72"/>
      <c r="Q182" s="69"/>
    </row>
    <row r="183" ht="20" customHeight="1" spans="1:17" x14ac:dyDescent="0.25">
      <c r="A183" s="63"/>
      <c r="B183" s="64"/>
      <c r="C183" s="64"/>
      <c r="D183" s="64"/>
      <c r="E183" s="64"/>
      <c r="F183" s="65"/>
      <c r="G183" s="65"/>
      <c r="H183" s="64"/>
      <c r="I183" s="66"/>
      <c r="J183" s="64"/>
      <c r="K183" s="64"/>
      <c r="L183" s="67"/>
      <c r="M183" s="67"/>
      <c r="N183" s="25"/>
      <c r="O183" s="67"/>
      <c r="P183" s="67"/>
      <c r="Q183" s="64"/>
    </row>
    <row r="184" ht="20" customHeight="1" spans="1:17" x14ac:dyDescent="0.25">
      <c r="A184" s="68"/>
      <c r="B184" s="69"/>
      <c r="C184" s="69"/>
      <c r="D184" s="69"/>
      <c r="E184" s="69"/>
      <c r="F184" s="70"/>
      <c r="G184" s="70"/>
      <c r="H184" s="69"/>
      <c r="I184" s="71"/>
      <c r="J184" s="69"/>
      <c r="K184" s="69"/>
      <c r="L184" s="72"/>
      <c r="M184" s="72"/>
      <c r="N184" s="73"/>
      <c r="O184" s="72"/>
      <c r="P184" s="72"/>
      <c r="Q184" s="69"/>
    </row>
    <row r="185" ht="20" customHeight="1" spans="1:17" x14ac:dyDescent="0.25">
      <c r="A185" s="63"/>
      <c r="B185" s="64"/>
      <c r="C185" s="64"/>
      <c r="D185" s="64"/>
      <c r="E185" s="64"/>
      <c r="F185" s="65"/>
      <c r="G185" s="65"/>
      <c r="H185" s="64"/>
      <c r="I185" s="66"/>
      <c r="J185" s="64"/>
      <c r="K185" s="64"/>
      <c r="L185" s="67"/>
      <c r="M185" s="67"/>
      <c r="N185" s="25"/>
      <c r="O185" s="67"/>
      <c r="P185" s="67"/>
      <c r="Q185" s="64"/>
    </row>
    <row r="186" ht="20" customHeight="1" spans="1:17" x14ac:dyDescent="0.25">
      <c r="A186" s="68"/>
      <c r="B186" s="69"/>
      <c r="C186" s="69"/>
      <c r="D186" s="69"/>
      <c r="E186" s="69"/>
      <c r="F186" s="70"/>
      <c r="G186" s="70"/>
      <c r="H186" s="69"/>
      <c r="I186" s="71"/>
      <c r="J186" s="69"/>
      <c r="K186" s="69"/>
      <c r="L186" s="72"/>
      <c r="M186" s="72"/>
      <c r="N186" s="73"/>
      <c r="O186" s="72"/>
      <c r="P186" s="72"/>
      <c r="Q186" s="69"/>
    </row>
    <row r="187" ht="20" customHeight="1" spans="1:17" x14ac:dyDescent="0.25">
      <c r="A187" s="63"/>
      <c r="B187" s="64"/>
      <c r="C187" s="64"/>
      <c r="D187" s="64"/>
      <c r="E187" s="64"/>
      <c r="F187" s="65"/>
      <c r="G187" s="65"/>
      <c r="H187" s="64"/>
      <c r="I187" s="66"/>
      <c r="J187" s="64"/>
      <c r="K187" s="64"/>
      <c r="L187" s="67"/>
      <c r="M187" s="67"/>
      <c r="N187" s="25"/>
      <c r="O187" s="67"/>
      <c r="P187" s="67"/>
      <c r="Q187" s="64"/>
    </row>
    <row r="188" ht="20" customHeight="1" spans="1:17" x14ac:dyDescent="0.25">
      <c r="A188" s="68"/>
      <c r="B188" s="69"/>
      <c r="C188" s="69"/>
      <c r="D188" s="69"/>
      <c r="E188" s="69"/>
      <c r="F188" s="70"/>
      <c r="G188" s="70"/>
      <c r="H188" s="69"/>
      <c r="I188" s="71"/>
      <c r="J188" s="69"/>
      <c r="K188" s="69"/>
      <c r="L188" s="72"/>
      <c r="M188" s="72"/>
      <c r="N188" s="73"/>
      <c r="O188" s="72"/>
      <c r="P188" s="72"/>
      <c r="Q188" s="69"/>
    </row>
    <row r="189" ht="20" customHeight="1" spans="1:17" x14ac:dyDescent="0.25">
      <c r="A189" s="63"/>
      <c r="B189" s="64"/>
      <c r="C189" s="64"/>
      <c r="D189" s="64"/>
      <c r="E189" s="64"/>
      <c r="F189" s="65"/>
      <c r="G189" s="65"/>
      <c r="H189" s="64"/>
      <c r="I189" s="66"/>
      <c r="J189" s="64"/>
      <c r="K189" s="64"/>
      <c r="L189" s="67"/>
      <c r="M189" s="67"/>
      <c r="N189" s="25"/>
      <c r="O189" s="67"/>
      <c r="P189" s="67"/>
      <c r="Q189" s="64"/>
    </row>
    <row r="190" ht="20" customHeight="1" spans="1:17" x14ac:dyDescent="0.25">
      <c r="A190" s="68"/>
      <c r="B190" s="69"/>
      <c r="C190" s="69"/>
      <c r="D190" s="69"/>
      <c r="E190" s="69"/>
      <c r="F190" s="70"/>
      <c r="G190" s="70"/>
      <c r="H190" s="69"/>
      <c r="I190" s="71"/>
      <c r="J190" s="69"/>
      <c r="K190" s="69"/>
      <c r="L190" s="72"/>
      <c r="M190" s="72"/>
      <c r="N190" s="73"/>
      <c r="O190" s="72"/>
      <c r="P190" s="72"/>
      <c r="Q190" s="69"/>
    </row>
    <row r="191" ht="20" customHeight="1" spans="1:17" x14ac:dyDescent="0.25">
      <c r="A191" s="63"/>
      <c r="B191" s="64"/>
      <c r="C191" s="64"/>
      <c r="D191" s="64"/>
      <c r="E191" s="64"/>
      <c r="F191" s="65"/>
      <c r="G191" s="65"/>
      <c r="H191" s="64"/>
      <c r="I191" s="66"/>
      <c r="J191" s="64"/>
      <c r="K191" s="64"/>
      <c r="L191" s="67"/>
      <c r="M191" s="67"/>
      <c r="N191" s="25"/>
      <c r="O191" s="67"/>
      <c r="P191" s="67"/>
      <c r="Q191" s="64"/>
    </row>
    <row r="192" ht="20" customHeight="1" spans="1:17" x14ac:dyDescent="0.25">
      <c r="A192" s="68"/>
      <c r="B192" s="69"/>
      <c r="C192" s="69"/>
      <c r="D192" s="69"/>
      <c r="E192" s="69"/>
      <c r="F192" s="70"/>
      <c r="G192" s="70"/>
      <c r="H192" s="69"/>
      <c r="I192" s="71"/>
      <c r="J192" s="69"/>
      <c r="K192" s="69"/>
      <c r="L192" s="72"/>
      <c r="M192" s="72"/>
      <c r="N192" s="73"/>
      <c r="O192" s="72"/>
      <c r="P192" s="72"/>
      <c r="Q192" s="69"/>
    </row>
    <row r="193" ht="20" customHeight="1" spans="1:17" x14ac:dyDescent="0.25">
      <c r="A193" s="63"/>
      <c r="B193" s="64"/>
      <c r="C193" s="64"/>
      <c r="D193" s="64"/>
      <c r="E193" s="64"/>
      <c r="F193" s="65"/>
      <c r="G193" s="65"/>
      <c r="H193" s="64"/>
      <c r="I193" s="66"/>
      <c r="J193" s="64"/>
      <c r="K193" s="64"/>
      <c r="L193" s="67"/>
      <c r="M193" s="67"/>
      <c r="N193" s="25"/>
      <c r="O193" s="67"/>
      <c r="P193" s="67"/>
      <c r="Q193" s="64"/>
    </row>
    <row r="194" ht="20" customHeight="1" spans="1:17" x14ac:dyDescent="0.25">
      <c r="A194" s="68"/>
      <c r="B194" s="69"/>
      <c r="C194" s="69"/>
      <c r="D194" s="69"/>
      <c r="E194" s="69"/>
      <c r="F194" s="70"/>
      <c r="G194" s="70"/>
      <c r="H194" s="69"/>
      <c r="I194" s="71"/>
      <c r="J194" s="69"/>
      <c r="K194" s="69"/>
      <c r="L194" s="72"/>
      <c r="M194" s="72"/>
      <c r="N194" s="73"/>
      <c r="O194" s="72"/>
      <c r="P194" s="72"/>
      <c r="Q194" s="69"/>
    </row>
    <row r="195" ht="20" customHeight="1" spans="1:17" x14ac:dyDescent="0.25">
      <c r="A195" s="63"/>
      <c r="B195" s="64"/>
      <c r="C195" s="64"/>
      <c r="D195" s="64"/>
      <c r="E195" s="64"/>
      <c r="F195" s="65"/>
      <c r="G195" s="65"/>
      <c r="H195" s="64"/>
      <c r="I195" s="66"/>
      <c r="J195" s="64"/>
      <c r="K195" s="64"/>
      <c r="L195" s="67"/>
      <c r="M195" s="67"/>
      <c r="N195" s="25"/>
      <c r="O195" s="67"/>
      <c r="P195" s="67"/>
      <c r="Q195" s="64"/>
    </row>
    <row r="196" ht="20" customHeight="1" spans="1:17" x14ac:dyDescent="0.25">
      <c r="A196" s="68"/>
      <c r="B196" s="69"/>
      <c r="C196" s="69"/>
      <c r="D196" s="69"/>
      <c r="E196" s="69"/>
      <c r="F196" s="70"/>
      <c r="G196" s="70"/>
      <c r="H196" s="69"/>
      <c r="I196" s="71"/>
      <c r="J196" s="69"/>
      <c r="K196" s="69"/>
      <c r="L196" s="72"/>
      <c r="M196" s="72"/>
      <c r="N196" s="73"/>
      <c r="O196" s="72"/>
      <c r="P196" s="72"/>
      <c r="Q196" s="69"/>
    </row>
    <row r="197" ht="20" customHeight="1" spans="1:17" x14ac:dyDescent="0.25">
      <c r="A197" s="63"/>
      <c r="B197" s="64"/>
      <c r="C197" s="64"/>
      <c r="D197" s="64"/>
      <c r="E197" s="64"/>
      <c r="F197" s="65"/>
      <c r="G197" s="65"/>
      <c r="H197" s="64"/>
      <c r="I197" s="66"/>
      <c r="J197" s="64"/>
      <c r="K197" s="64"/>
      <c r="L197" s="67"/>
      <c r="M197" s="67"/>
      <c r="N197" s="25"/>
      <c r="O197" s="67"/>
      <c r="P197" s="67"/>
      <c r="Q197" s="64"/>
    </row>
    <row r="198" ht="20" customHeight="1" spans="1:17" x14ac:dyDescent="0.25">
      <c r="A198" s="68"/>
      <c r="B198" s="69"/>
      <c r="C198" s="69"/>
      <c r="D198" s="69"/>
      <c r="E198" s="69"/>
      <c r="F198" s="70"/>
      <c r="G198" s="70"/>
      <c r="H198" s="69"/>
      <c r="I198" s="71"/>
      <c r="J198" s="69"/>
      <c r="K198" s="69"/>
      <c r="L198" s="72"/>
      <c r="M198" s="72"/>
      <c r="N198" s="73"/>
      <c r="O198" s="72"/>
      <c r="P198" s="72"/>
      <c r="Q198" s="69"/>
    </row>
    <row r="199" ht="20" customHeight="1" spans="1:17" x14ac:dyDescent="0.25">
      <c r="A199" s="63"/>
      <c r="B199" s="64"/>
      <c r="C199" s="64"/>
      <c r="D199" s="64"/>
      <c r="E199" s="64"/>
      <c r="F199" s="65"/>
      <c r="G199" s="65"/>
      <c r="H199" s="64"/>
      <c r="I199" s="66"/>
      <c r="J199" s="64"/>
      <c r="K199" s="64"/>
      <c r="L199" s="67"/>
      <c r="M199" s="67"/>
      <c r="N199" s="25"/>
      <c r="O199" s="67"/>
      <c r="P199" s="67"/>
      <c r="Q199" s="64"/>
    </row>
    <row r="200" ht="20" customHeight="1" spans="1:17" x14ac:dyDescent="0.25">
      <c r="A200" s="68"/>
      <c r="B200" s="69"/>
      <c r="C200" s="69"/>
      <c r="D200" s="69"/>
      <c r="E200" s="69"/>
      <c r="F200" s="70"/>
      <c r="G200" s="70"/>
      <c r="H200" s="69"/>
      <c r="I200" s="71"/>
      <c r="J200" s="69"/>
      <c r="K200" s="69"/>
      <c r="L200" s="72"/>
      <c r="M200" s="72"/>
      <c r="N200" s="73"/>
      <c r="O200" s="72"/>
      <c r="P200" s="72"/>
      <c r="Q200" s="69"/>
    </row>
    <row r="201" ht="20" customHeight="1" spans="1:17" x14ac:dyDescent="0.25">
      <c r="A201" s="63"/>
      <c r="B201" s="64"/>
      <c r="C201" s="64"/>
      <c r="D201" s="64"/>
      <c r="E201" s="64"/>
      <c r="F201" s="65"/>
      <c r="G201" s="65"/>
      <c r="H201" s="64"/>
      <c r="I201" s="66"/>
      <c r="J201" s="64"/>
      <c r="K201" s="64"/>
      <c r="L201" s="67"/>
      <c r="M201" s="67"/>
      <c r="N201" s="25"/>
      <c r="O201" s="67"/>
      <c r="P201" s="67"/>
      <c r="Q201" s="64"/>
    </row>
  </sheetData>
  <autoFilter ref="A1:Q201"/>
  <conditionalFormatting sqref="I2:I201">
    <cfRule type="cellIs" dxfId="2" priority="1" operator="equal">
      <formula>"Available"</formula>
    </cfRule>
    <cfRule type="cellIs" dxfId="3" priority="2" operator="equal">
      <formula>"Checked out"</formula>
    </cfRule>
    <cfRule type="cellIs" dxfId="4" priority="3" operator="equal">
      <formula>"In repair"</formula>
    </cfRule>
    <cfRule type="cellIs" dxfId="5" priority="4" operator="equal">
      <formula>"Lost/Missing"</formula>
    </cfRule>
    <cfRule type="cellIs" dxfId="6" priority="5" operator="equal">
      <formula>"Retired"</formula>
    </cfRule>
  </conditionalFormatting>
  <conditionalFormatting sqref="L2:L201">
    <cfRule type="expression" dxfId="7" priority="10">
      <formula>AND($L2&lt;&gt;"",$L2&lt;TODAY(),$I2="Checked out")</formula>
    </cfRule>
  </conditionalFormatting>
  <conditionalFormatting sqref="P2:P201">
    <cfRule type="expression" dxfId="8" priority="11">
      <formula>AND($P2&lt;&gt;"",$P2&lt;TODAY())</formula>
    </cfRule>
    <cfRule type="expression" dxfId="9" priority="12">
      <formula>AND($P2&lt;&gt;"",$P2&gt;=TODAY(),$P2&lt;=TODAY()+30)</formula>
    </cfRule>
  </conditionalFormatting>
  <dataValidations count="10">
    <dataValidation type="list" allowBlank="1" showInputMessage="1" promptTitle="Category" prompt="Pick a category. New names go on the Lists tab." showErrorMessage="1" errorTitle="Category" error="Pick a category from the Lists tab." sqref="C2:C201">
      <formula1>Lists!$B$2:$B$11</formula1>
    </dataValidation>
    <dataValidation type="list" allowBlank="1" showInputMessage="1" promptTitle="Location" prompt="Pick a location. New names go on the Lists tab." showErrorMessage="1" errorTitle="Location" error="Pick a location from the Lists tab." sqref="H2:H201">
      <formula1>Lists!$C$2:$C$11</formula1>
    </dataValidation>
    <dataValidation type="list" allowBlank="1" showInputMessage="1" promptTitle="Tool Status" prompt="Pick from the list. Retired tools are left out of the totals." showErrorMessage="1" errorTitle="Tool Status" error="Pick a status from the Lists tab." sqref="I2:I201">
      <formula1>Lists!$E$2:$E$6</formula1>
    </dataValidation>
    <dataValidation type="list" allowBlank="1" showInputMessage="1" promptTitle="Tool Condition" prompt="How the tool is now. Pick the closest match from the list." showErrorMessage="1" errorTitle="Tool Condition" error="Pick a condition from the Lists tab." sqref="J2:J201">
      <formula1>Lists!$F$2:$F$11</formula1>
    </dataValidation>
    <dataValidation type="list" allowBlank="1" showInputMessage="1" promptTitle="Assigned To" prompt="Who has the tool now. Leave blank when it's on the shelf." showErrorMessage="1" errorTitle="Assigned To" error="Pick a person from the Lists tab." sqref="K2:K201">
      <formula1>Lists!$D$2:$D$21</formula1>
    </dataValidation>
    <dataValidation type="date" operator="greaterThan" allowBlank="1" showInputMessage="1" promptTitle="Due Back" prompt="Date the tool should come back. It turns red when overdue." showErrorMessage="1" errorTitle="Date" error="Enter a date." sqref="L2:L201">
      <formula1>25569.00042275463</formula1>
    </dataValidation>
    <dataValidation type="date" operator="greaterThan" allowBlank="1" showInputMessage="1" promptTitle="Purchase Date" prompt="Date you bought it. For your records." showErrorMessage="1" errorTitle="Date" error="Enter a date." sqref="M2:M201">
      <formula1>25569.00042275463</formula1>
    </dataValidation>
    <dataValidation type="decimal" operator="greaterThanOrEqual" allowBlank="1" showErrorMessage="1" errorTitle="Cost" error="Enter 0 or more." sqref="N2:N201">
      <formula1>0</formula1>
    </dataValidation>
    <dataValidation type="date" operator="greaterThan" allowBlank="1" showInputMessage="1" promptTitle="Last Service" prompt="Date of the most recent service. Log details on the Maintenance Log." showErrorMessage="1" errorTitle="Date" error="Enter a date." sqref="O2:O201">
      <formula1>25569.00042275463</formula1>
    </dataValidation>
    <dataValidation type="date" operator="greaterThan" allowBlank="1" showInputMessage="1" promptTitle="Next Service Due" prompt="Date the next service is due. It turns amber 30 days ahead." showErrorMessage="1" errorTitle="Date" error="Enter a date." sqref="P2:P201">
      <formula1>25569.00042275463</formula1>
    </dataValidation>
  </dataValidations>
  <printOptions horizontalCentered="1"/>
  <pageMargins left="0.5" right="0.5" top="0.5" bottom="0.5" header="0.3" footer="0.3"/>
  <pageSetup paperSize="1" orientation="landscape" horizontalDpi="4294967295" verticalDpi="4294967295" scale="100" fitToWidth="1" fitToHeight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490"/>
    <pageSetUpPr fitToPage="1"/>
  </sheetPr>
  <dimension ref="A1:I201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30" customWidth="1"/>
    <col min="4" max="5" width="18" customWidth="1"/>
    <col min="6" max="7" width="14" customWidth="1"/>
    <col min="8" max="8" width="18" customWidth="1"/>
    <col min="9" max="9" width="40" customWidth="1"/>
  </cols>
  <sheetData>
    <row r="1" ht="30" customHeight="1" spans="1:9" x14ac:dyDescent="0.25">
      <c r="A1" s="56" t="s">
        <v>158</v>
      </c>
      <c r="B1" s="54" t="s">
        <v>95</v>
      </c>
      <c r="C1" s="55" t="s">
        <v>96</v>
      </c>
      <c r="D1" s="55" t="s">
        <v>159</v>
      </c>
      <c r="E1" s="55" t="s">
        <v>160</v>
      </c>
      <c r="F1" s="56" t="s">
        <v>104</v>
      </c>
      <c r="G1" s="56" t="s">
        <v>161</v>
      </c>
      <c r="H1" s="55" t="s">
        <v>162</v>
      </c>
      <c r="I1" s="55" t="s">
        <v>109</v>
      </c>
    </row>
    <row r="2" ht="20" customHeight="1" spans="1:9" x14ac:dyDescent="0.25">
      <c r="A2" s="74">
        <f>TODAY()-22</f>
      </c>
      <c r="B2" s="60" t="s">
        <v>133</v>
      </c>
      <c r="C2" s="58">
        <f>IFERROR(INDEX('Tool Inventory'!$B$2:$B$201,MATCH($B2,'Tool Inventory'!$A$2:$A$201,0)),"")</f>
      </c>
      <c r="D2" s="58" t="s">
        <v>139</v>
      </c>
      <c r="E2" s="58" t="s">
        <v>163</v>
      </c>
      <c r="F2" s="61">
        <f>TODAY()-8</f>
      </c>
      <c r="G2" s="61"/>
      <c r="H2" s="58"/>
      <c r="I2" s="58" t="s">
        <v>164</v>
      </c>
    </row>
    <row r="3" ht="20" customHeight="1" spans="1:9" x14ac:dyDescent="0.25">
      <c r="A3" s="75">
        <f>TODAY()-5</f>
      </c>
      <c r="B3" s="66" t="s">
        <v>119</v>
      </c>
      <c r="C3" s="64">
        <f>IFERROR(INDEX('Tool Inventory'!$B$2:$B$201,MATCH($B3,'Tool Inventory'!$A$2:$A$201,0)),"")</f>
      </c>
      <c r="D3" s="64" t="s">
        <v>123</v>
      </c>
      <c r="E3" s="64" t="s">
        <v>163</v>
      </c>
      <c r="F3" s="67">
        <f>TODAY()+7</f>
      </c>
      <c r="G3" s="67"/>
      <c r="H3" s="64"/>
      <c r="I3" s="64" t="s">
        <v>165</v>
      </c>
    </row>
    <row r="4" ht="20" customHeight="1" spans="1:9" x14ac:dyDescent="0.25">
      <c r="A4" s="76">
        <f>TODAY()-34</f>
      </c>
      <c r="B4" s="71" t="s">
        <v>129</v>
      </c>
      <c r="C4" s="69">
        <f>IFERROR(INDEX('Tool Inventory'!$B$2:$B$201,MATCH($B4,'Tool Inventory'!$A$2:$A$201,0)),"")</f>
      </c>
      <c r="D4" s="69" t="s">
        <v>157</v>
      </c>
      <c r="E4" s="69" t="s">
        <v>166</v>
      </c>
      <c r="F4" s="72">
        <f>TODAY()-27</f>
      </c>
      <c r="G4" s="72">
        <f>TODAY()-28</f>
      </c>
      <c r="H4" s="69" t="s">
        <v>117</v>
      </c>
      <c r="I4" s="69" t="s">
        <v>167</v>
      </c>
    </row>
    <row r="5" ht="20" customHeight="1" spans="1:9" x14ac:dyDescent="0.25">
      <c r="A5" s="75">
        <f>TODAY()-18</f>
      </c>
      <c r="B5" s="66" t="s">
        <v>154</v>
      </c>
      <c r="C5" s="64">
        <f>IFERROR(INDEX('Tool Inventory'!$B$2:$B$201,MATCH($B5,'Tool Inventory'!$A$2:$A$201,0)),"")</f>
      </c>
      <c r="D5" s="64" t="s">
        <v>157</v>
      </c>
      <c r="E5" s="64" t="s">
        <v>166</v>
      </c>
      <c r="F5" s="67">
        <f>TODAY()+7</f>
      </c>
      <c r="G5" s="67"/>
      <c r="H5" s="64"/>
      <c r="I5" s="64" t="s">
        <v>165</v>
      </c>
    </row>
    <row r="6" ht="20" customHeight="1" spans="1:9" x14ac:dyDescent="0.25">
      <c r="A6" s="76"/>
      <c r="B6" s="71"/>
      <c r="C6" s="69">
        <f>IFERROR(INDEX('Tool Inventory'!$B$2:$B$201,MATCH($B6,'Tool Inventory'!$A$2:$A$201,0)),"")</f>
      </c>
      <c r="D6" s="69"/>
      <c r="E6" s="69"/>
      <c r="F6" s="72"/>
      <c r="G6" s="72"/>
      <c r="H6" s="69"/>
      <c r="I6" s="69"/>
    </row>
    <row r="7" ht="20" customHeight="1" spans="1:9" x14ac:dyDescent="0.25">
      <c r="A7" s="75"/>
      <c r="B7" s="66"/>
      <c r="C7" s="64">
        <f>IFERROR(INDEX('Tool Inventory'!$B$2:$B$201,MATCH($B7,'Tool Inventory'!$A$2:$A$201,0)),"")</f>
      </c>
      <c r="D7" s="64"/>
      <c r="E7" s="64"/>
      <c r="F7" s="67"/>
      <c r="G7" s="67"/>
      <c r="H7" s="64"/>
      <c r="I7" s="64"/>
    </row>
    <row r="8" ht="20" customHeight="1" spans="1:9" x14ac:dyDescent="0.25">
      <c r="A8" s="76"/>
      <c r="B8" s="71"/>
      <c r="C8" s="69">
        <f>IFERROR(INDEX('Tool Inventory'!$B$2:$B$201,MATCH($B8,'Tool Inventory'!$A$2:$A$201,0)),"")</f>
      </c>
      <c r="D8" s="69"/>
      <c r="E8" s="69"/>
      <c r="F8" s="72"/>
      <c r="G8" s="72"/>
      <c r="H8" s="69"/>
      <c r="I8" s="69"/>
    </row>
    <row r="9" ht="20" customHeight="1" spans="1:9" x14ac:dyDescent="0.25">
      <c r="A9" s="75"/>
      <c r="B9" s="66"/>
      <c r="C9" s="64">
        <f>IFERROR(INDEX('Tool Inventory'!$B$2:$B$201,MATCH($B9,'Tool Inventory'!$A$2:$A$201,0)),"")</f>
      </c>
      <c r="D9" s="64"/>
      <c r="E9" s="64"/>
      <c r="F9" s="67"/>
      <c r="G9" s="67"/>
      <c r="H9" s="64"/>
      <c r="I9" s="64"/>
    </row>
    <row r="10" ht="20" customHeight="1" spans="1:9" x14ac:dyDescent="0.25">
      <c r="A10" s="76"/>
      <c r="B10" s="71"/>
      <c r="C10" s="69">
        <f>IFERROR(INDEX('Tool Inventory'!$B$2:$B$201,MATCH($B10,'Tool Inventory'!$A$2:$A$201,0)),"")</f>
      </c>
      <c r="D10" s="69"/>
      <c r="E10" s="69"/>
      <c r="F10" s="72"/>
      <c r="G10" s="72"/>
      <c r="H10" s="69"/>
      <c r="I10" s="69"/>
    </row>
    <row r="11" ht="20" customHeight="1" spans="1:9" x14ac:dyDescent="0.25">
      <c r="A11" s="75"/>
      <c r="B11" s="66"/>
      <c r="C11" s="64">
        <f>IFERROR(INDEX('Tool Inventory'!$B$2:$B$201,MATCH($B11,'Tool Inventory'!$A$2:$A$201,0)),"")</f>
      </c>
      <c r="D11" s="64"/>
      <c r="E11" s="64"/>
      <c r="F11" s="67"/>
      <c r="G11" s="67"/>
      <c r="H11" s="64"/>
      <c r="I11" s="64"/>
    </row>
    <row r="12" ht="20" customHeight="1" spans="1:9" x14ac:dyDescent="0.25">
      <c r="A12" s="76"/>
      <c r="B12" s="71"/>
      <c r="C12" s="69">
        <f>IFERROR(INDEX('Tool Inventory'!$B$2:$B$201,MATCH($B12,'Tool Inventory'!$A$2:$A$201,0)),"")</f>
      </c>
      <c r="D12" s="69"/>
      <c r="E12" s="69"/>
      <c r="F12" s="72"/>
      <c r="G12" s="72"/>
      <c r="H12" s="69"/>
      <c r="I12" s="69"/>
    </row>
    <row r="13" ht="20" customHeight="1" spans="1:9" x14ac:dyDescent="0.25">
      <c r="A13" s="75"/>
      <c r="B13" s="66"/>
      <c r="C13" s="64">
        <f>IFERROR(INDEX('Tool Inventory'!$B$2:$B$201,MATCH($B13,'Tool Inventory'!$A$2:$A$201,0)),"")</f>
      </c>
      <c r="D13" s="64"/>
      <c r="E13" s="64"/>
      <c r="F13" s="67"/>
      <c r="G13" s="67"/>
      <c r="H13" s="64"/>
      <c r="I13" s="64"/>
    </row>
    <row r="14" ht="20" customHeight="1" spans="1:9" x14ac:dyDescent="0.25">
      <c r="A14" s="76"/>
      <c r="B14" s="71"/>
      <c r="C14" s="69">
        <f>IFERROR(INDEX('Tool Inventory'!$B$2:$B$201,MATCH($B14,'Tool Inventory'!$A$2:$A$201,0)),"")</f>
      </c>
      <c r="D14" s="69"/>
      <c r="E14" s="69"/>
      <c r="F14" s="72"/>
      <c r="G14" s="72"/>
      <c r="H14" s="69"/>
      <c r="I14" s="69"/>
    </row>
    <row r="15" ht="20" customHeight="1" spans="1:9" x14ac:dyDescent="0.25">
      <c r="A15" s="75"/>
      <c r="B15" s="66"/>
      <c r="C15" s="64">
        <f>IFERROR(INDEX('Tool Inventory'!$B$2:$B$201,MATCH($B15,'Tool Inventory'!$A$2:$A$201,0)),"")</f>
      </c>
      <c r="D15" s="64"/>
      <c r="E15" s="64"/>
      <c r="F15" s="67"/>
      <c r="G15" s="67"/>
      <c r="H15" s="64"/>
      <c r="I15" s="64"/>
    </row>
    <row r="16" ht="20" customHeight="1" spans="1:9" x14ac:dyDescent="0.25">
      <c r="A16" s="76"/>
      <c r="B16" s="71"/>
      <c r="C16" s="69">
        <f>IFERROR(INDEX('Tool Inventory'!$B$2:$B$201,MATCH($B16,'Tool Inventory'!$A$2:$A$201,0)),"")</f>
      </c>
      <c r="D16" s="69"/>
      <c r="E16" s="69"/>
      <c r="F16" s="72"/>
      <c r="G16" s="72"/>
      <c r="H16" s="69"/>
      <c r="I16" s="69"/>
    </row>
    <row r="17" ht="20" customHeight="1" spans="1:9" x14ac:dyDescent="0.25">
      <c r="A17" s="75"/>
      <c r="B17" s="66"/>
      <c r="C17" s="64">
        <f>IFERROR(INDEX('Tool Inventory'!$B$2:$B$201,MATCH($B17,'Tool Inventory'!$A$2:$A$201,0)),"")</f>
      </c>
      <c r="D17" s="64"/>
      <c r="E17" s="64"/>
      <c r="F17" s="67"/>
      <c r="G17" s="67"/>
      <c r="H17" s="64"/>
      <c r="I17" s="64"/>
    </row>
    <row r="18" ht="20" customHeight="1" spans="1:9" x14ac:dyDescent="0.25">
      <c r="A18" s="76"/>
      <c r="B18" s="71"/>
      <c r="C18" s="69">
        <f>IFERROR(INDEX('Tool Inventory'!$B$2:$B$201,MATCH($B18,'Tool Inventory'!$A$2:$A$201,0)),"")</f>
      </c>
      <c r="D18" s="69"/>
      <c r="E18" s="69"/>
      <c r="F18" s="72"/>
      <c r="G18" s="72"/>
      <c r="H18" s="69"/>
      <c r="I18" s="69"/>
    </row>
    <row r="19" ht="20" customHeight="1" spans="1:9" x14ac:dyDescent="0.25">
      <c r="A19" s="75"/>
      <c r="B19" s="66"/>
      <c r="C19" s="64">
        <f>IFERROR(INDEX('Tool Inventory'!$B$2:$B$201,MATCH($B19,'Tool Inventory'!$A$2:$A$201,0)),"")</f>
      </c>
      <c r="D19" s="64"/>
      <c r="E19" s="64"/>
      <c r="F19" s="67"/>
      <c r="G19" s="67"/>
      <c r="H19" s="64"/>
      <c r="I19" s="64"/>
    </row>
    <row r="20" ht="20" customHeight="1" spans="1:9" x14ac:dyDescent="0.25">
      <c r="A20" s="76"/>
      <c r="B20" s="71"/>
      <c r="C20" s="69">
        <f>IFERROR(INDEX('Tool Inventory'!$B$2:$B$201,MATCH($B20,'Tool Inventory'!$A$2:$A$201,0)),"")</f>
      </c>
      <c r="D20" s="69"/>
      <c r="E20" s="69"/>
      <c r="F20" s="72"/>
      <c r="G20" s="72"/>
      <c r="H20" s="69"/>
      <c r="I20" s="69"/>
    </row>
    <row r="21" ht="20" customHeight="1" spans="1:9" x14ac:dyDescent="0.25">
      <c r="A21" s="75"/>
      <c r="B21" s="66"/>
      <c r="C21" s="64">
        <f>IFERROR(INDEX('Tool Inventory'!$B$2:$B$201,MATCH($B21,'Tool Inventory'!$A$2:$A$201,0)),"")</f>
      </c>
      <c r="D21" s="64"/>
      <c r="E21" s="64"/>
      <c r="F21" s="67"/>
      <c r="G21" s="67"/>
      <c r="H21" s="64"/>
      <c r="I21" s="64"/>
    </row>
    <row r="22" ht="20" customHeight="1" spans="1:9" x14ac:dyDescent="0.25">
      <c r="A22" s="76"/>
      <c r="B22" s="71"/>
      <c r="C22" s="69">
        <f>IFERROR(INDEX('Tool Inventory'!$B$2:$B$201,MATCH($B22,'Tool Inventory'!$A$2:$A$201,0)),"")</f>
      </c>
      <c r="D22" s="69"/>
      <c r="E22" s="69"/>
      <c r="F22" s="72"/>
      <c r="G22" s="72"/>
      <c r="H22" s="69"/>
      <c r="I22" s="69"/>
    </row>
    <row r="23" ht="20" customHeight="1" spans="1:9" x14ac:dyDescent="0.25">
      <c r="A23" s="75"/>
      <c r="B23" s="66"/>
      <c r="C23" s="64">
        <f>IFERROR(INDEX('Tool Inventory'!$B$2:$B$201,MATCH($B23,'Tool Inventory'!$A$2:$A$201,0)),"")</f>
      </c>
      <c r="D23" s="64"/>
      <c r="E23" s="64"/>
      <c r="F23" s="67"/>
      <c r="G23" s="67"/>
      <c r="H23" s="64"/>
      <c r="I23" s="64"/>
    </row>
    <row r="24" ht="20" customHeight="1" spans="1:9" x14ac:dyDescent="0.25">
      <c r="A24" s="76"/>
      <c r="B24" s="71"/>
      <c r="C24" s="69">
        <f>IFERROR(INDEX('Tool Inventory'!$B$2:$B$201,MATCH($B24,'Tool Inventory'!$A$2:$A$201,0)),"")</f>
      </c>
      <c r="D24" s="69"/>
      <c r="E24" s="69"/>
      <c r="F24" s="72"/>
      <c r="G24" s="72"/>
      <c r="H24" s="69"/>
      <c r="I24" s="69"/>
    </row>
    <row r="25" ht="20" customHeight="1" spans="1:9" x14ac:dyDescent="0.25">
      <c r="A25" s="75"/>
      <c r="B25" s="66"/>
      <c r="C25" s="64">
        <f>IFERROR(INDEX('Tool Inventory'!$B$2:$B$201,MATCH($B25,'Tool Inventory'!$A$2:$A$201,0)),"")</f>
      </c>
      <c r="D25" s="64"/>
      <c r="E25" s="64"/>
      <c r="F25" s="67"/>
      <c r="G25" s="67"/>
      <c r="H25" s="64"/>
      <c r="I25" s="64"/>
    </row>
    <row r="26" ht="20" customHeight="1" spans="1:9" x14ac:dyDescent="0.25">
      <c r="A26" s="76"/>
      <c r="B26" s="71"/>
      <c r="C26" s="69">
        <f>IFERROR(INDEX('Tool Inventory'!$B$2:$B$201,MATCH($B26,'Tool Inventory'!$A$2:$A$201,0)),"")</f>
      </c>
      <c r="D26" s="69"/>
      <c r="E26" s="69"/>
      <c r="F26" s="72"/>
      <c r="G26" s="72"/>
      <c r="H26" s="69"/>
      <c r="I26" s="69"/>
    </row>
    <row r="27" ht="20" customHeight="1" spans="1:9" x14ac:dyDescent="0.25">
      <c r="A27" s="75"/>
      <c r="B27" s="66"/>
      <c r="C27" s="64">
        <f>IFERROR(INDEX('Tool Inventory'!$B$2:$B$201,MATCH($B27,'Tool Inventory'!$A$2:$A$201,0)),"")</f>
      </c>
      <c r="D27" s="64"/>
      <c r="E27" s="64"/>
      <c r="F27" s="67"/>
      <c r="G27" s="67"/>
      <c r="H27" s="64"/>
      <c r="I27" s="64"/>
    </row>
    <row r="28" ht="20" customHeight="1" spans="1:9" x14ac:dyDescent="0.25">
      <c r="A28" s="76"/>
      <c r="B28" s="71"/>
      <c r="C28" s="69">
        <f>IFERROR(INDEX('Tool Inventory'!$B$2:$B$201,MATCH($B28,'Tool Inventory'!$A$2:$A$201,0)),"")</f>
      </c>
      <c r="D28" s="69"/>
      <c r="E28" s="69"/>
      <c r="F28" s="72"/>
      <c r="G28" s="72"/>
      <c r="H28" s="69"/>
      <c r="I28" s="69"/>
    </row>
    <row r="29" ht="20" customHeight="1" spans="1:9" x14ac:dyDescent="0.25">
      <c r="A29" s="75"/>
      <c r="B29" s="66"/>
      <c r="C29" s="64">
        <f>IFERROR(INDEX('Tool Inventory'!$B$2:$B$201,MATCH($B29,'Tool Inventory'!$A$2:$A$201,0)),"")</f>
      </c>
      <c r="D29" s="64"/>
      <c r="E29" s="64"/>
      <c r="F29" s="67"/>
      <c r="G29" s="67"/>
      <c r="H29" s="64"/>
      <c r="I29" s="64"/>
    </row>
    <row r="30" ht="20" customHeight="1" spans="1:9" x14ac:dyDescent="0.25">
      <c r="A30" s="76"/>
      <c r="B30" s="71"/>
      <c r="C30" s="69">
        <f>IFERROR(INDEX('Tool Inventory'!$B$2:$B$201,MATCH($B30,'Tool Inventory'!$A$2:$A$201,0)),"")</f>
      </c>
      <c r="D30" s="69"/>
      <c r="E30" s="69"/>
      <c r="F30" s="72"/>
      <c r="G30" s="72"/>
      <c r="H30" s="69"/>
      <c r="I30" s="69"/>
    </row>
    <row r="31" ht="20" customHeight="1" spans="1:9" x14ac:dyDescent="0.25">
      <c r="A31" s="75"/>
      <c r="B31" s="66"/>
      <c r="C31" s="64">
        <f>IFERROR(INDEX('Tool Inventory'!$B$2:$B$201,MATCH($B31,'Tool Inventory'!$A$2:$A$201,0)),"")</f>
      </c>
      <c r="D31" s="64"/>
      <c r="E31" s="64"/>
      <c r="F31" s="67"/>
      <c r="G31" s="67"/>
      <c r="H31" s="64"/>
      <c r="I31" s="64"/>
    </row>
    <row r="32" ht="20" customHeight="1" spans="1:9" x14ac:dyDescent="0.25">
      <c r="A32" s="76"/>
      <c r="B32" s="71"/>
      <c r="C32" s="69">
        <f>IFERROR(INDEX('Tool Inventory'!$B$2:$B$201,MATCH($B32,'Tool Inventory'!$A$2:$A$201,0)),"")</f>
      </c>
      <c r="D32" s="69"/>
      <c r="E32" s="69"/>
      <c r="F32" s="72"/>
      <c r="G32" s="72"/>
      <c r="H32" s="69"/>
      <c r="I32" s="69"/>
    </row>
    <row r="33" ht="20" customHeight="1" spans="1:9" x14ac:dyDescent="0.25">
      <c r="A33" s="75"/>
      <c r="B33" s="66"/>
      <c r="C33" s="64">
        <f>IFERROR(INDEX('Tool Inventory'!$B$2:$B$201,MATCH($B33,'Tool Inventory'!$A$2:$A$201,0)),"")</f>
      </c>
      <c r="D33" s="64"/>
      <c r="E33" s="64"/>
      <c r="F33" s="67"/>
      <c r="G33" s="67"/>
      <c r="H33" s="64"/>
      <c r="I33" s="64"/>
    </row>
    <row r="34" ht="20" customHeight="1" spans="1:9" x14ac:dyDescent="0.25">
      <c r="A34" s="76"/>
      <c r="B34" s="71"/>
      <c r="C34" s="69">
        <f>IFERROR(INDEX('Tool Inventory'!$B$2:$B$201,MATCH($B34,'Tool Inventory'!$A$2:$A$201,0)),"")</f>
      </c>
      <c r="D34" s="69"/>
      <c r="E34" s="69"/>
      <c r="F34" s="72"/>
      <c r="G34" s="72"/>
      <c r="H34" s="69"/>
      <c r="I34" s="69"/>
    </row>
    <row r="35" ht="20" customHeight="1" spans="1:9" x14ac:dyDescent="0.25">
      <c r="A35" s="75"/>
      <c r="B35" s="66"/>
      <c r="C35" s="64">
        <f>IFERROR(INDEX('Tool Inventory'!$B$2:$B$201,MATCH($B35,'Tool Inventory'!$A$2:$A$201,0)),"")</f>
      </c>
      <c r="D35" s="64"/>
      <c r="E35" s="64"/>
      <c r="F35" s="67"/>
      <c r="G35" s="67"/>
      <c r="H35" s="64"/>
      <c r="I35" s="64"/>
    </row>
    <row r="36" ht="20" customHeight="1" spans="1:9" x14ac:dyDescent="0.25">
      <c r="A36" s="76"/>
      <c r="B36" s="71"/>
      <c r="C36" s="69">
        <f>IFERROR(INDEX('Tool Inventory'!$B$2:$B$201,MATCH($B36,'Tool Inventory'!$A$2:$A$201,0)),"")</f>
      </c>
      <c r="D36" s="69"/>
      <c r="E36" s="69"/>
      <c r="F36" s="72"/>
      <c r="G36" s="72"/>
      <c r="H36" s="69"/>
      <c r="I36" s="69"/>
    </row>
    <row r="37" ht="20" customHeight="1" spans="1:9" x14ac:dyDescent="0.25">
      <c r="A37" s="75"/>
      <c r="B37" s="66"/>
      <c r="C37" s="64">
        <f>IFERROR(INDEX('Tool Inventory'!$B$2:$B$201,MATCH($B37,'Tool Inventory'!$A$2:$A$201,0)),"")</f>
      </c>
      <c r="D37" s="64"/>
      <c r="E37" s="64"/>
      <c r="F37" s="67"/>
      <c r="G37" s="67"/>
      <c r="H37" s="64"/>
      <c r="I37" s="64"/>
    </row>
    <row r="38" ht="20" customHeight="1" spans="1:9" x14ac:dyDescent="0.25">
      <c r="A38" s="76"/>
      <c r="B38" s="71"/>
      <c r="C38" s="69">
        <f>IFERROR(INDEX('Tool Inventory'!$B$2:$B$201,MATCH($B38,'Tool Inventory'!$A$2:$A$201,0)),"")</f>
      </c>
      <c r="D38" s="69"/>
      <c r="E38" s="69"/>
      <c r="F38" s="72"/>
      <c r="G38" s="72"/>
      <c r="H38" s="69"/>
      <c r="I38" s="69"/>
    </row>
    <row r="39" ht="20" customHeight="1" spans="1:9" x14ac:dyDescent="0.25">
      <c r="A39" s="75"/>
      <c r="B39" s="66"/>
      <c r="C39" s="64">
        <f>IFERROR(INDEX('Tool Inventory'!$B$2:$B$201,MATCH($B39,'Tool Inventory'!$A$2:$A$201,0)),"")</f>
      </c>
      <c r="D39" s="64"/>
      <c r="E39" s="64"/>
      <c r="F39" s="67"/>
      <c r="G39" s="67"/>
      <c r="H39" s="64"/>
      <c r="I39" s="64"/>
    </row>
    <row r="40" ht="20" customHeight="1" spans="1:9" x14ac:dyDescent="0.25">
      <c r="A40" s="76"/>
      <c r="B40" s="71"/>
      <c r="C40" s="69">
        <f>IFERROR(INDEX('Tool Inventory'!$B$2:$B$201,MATCH($B40,'Tool Inventory'!$A$2:$A$201,0)),"")</f>
      </c>
      <c r="D40" s="69"/>
      <c r="E40" s="69"/>
      <c r="F40" s="72"/>
      <c r="G40" s="72"/>
      <c r="H40" s="69"/>
      <c r="I40" s="69"/>
    </row>
    <row r="41" ht="20" customHeight="1" spans="1:9" x14ac:dyDescent="0.25">
      <c r="A41" s="75"/>
      <c r="B41" s="66"/>
      <c r="C41" s="64">
        <f>IFERROR(INDEX('Tool Inventory'!$B$2:$B$201,MATCH($B41,'Tool Inventory'!$A$2:$A$201,0)),"")</f>
      </c>
      <c r="D41" s="64"/>
      <c r="E41" s="64"/>
      <c r="F41" s="67"/>
      <c r="G41" s="67"/>
      <c r="H41" s="64"/>
      <c r="I41" s="64"/>
    </row>
    <row r="42" ht="20" customHeight="1" spans="1:9" x14ac:dyDescent="0.25">
      <c r="A42" s="76"/>
      <c r="B42" s="71"/>
      <c r="C42" s="69">
        <f>IFERROR(INDEX('Tool Inventory'!$B$2:$B$201,MATCH($B42,'Tool Inventory'!$A$2:$A$201,0)),"")</f>
      </c>
      <c r="D42" s="69"/>
      <c r="E42" s="69"/>
      <c r="F42" s="72"/>
      <c r="G42" s="72"/>
      <c r="H42" s="69"/>
      <c r="I42" s="69"/>
    </row>
    <row r="43" ht="20" customHeight="1" spans="1:9" x14ac:dyDescent="0.25">
      <c r="A43" s="75"/>
      <c r="B43" s="66"/>
      <c r="C43" s="64">
        <f>IFERROR(INDEX('Tool Inventory'!$B$2:$B$201,MATCH($B43,'Tool Inventory'!$A$2:$A$201,0)),"")</f>
      </c>
      <c r="D43" s="64"/>
      <c r="E43" s="64"/>
      <c r="F43" s="67"/>
      <c r="G43" s="67"/>
      <c r="H43" s="64"/>
      <c r="I43" s="64"/>
    </row>
    <row r="44" ht="20" customHeight="1" spans="1:9" x14ac:dyDescent="0.25">
      <c r="A44" s="76"/>
      <c r="B44" s="71"/>
      <c r="C44" s="69">
        <f>IFERROR(INDEX('Tool Inventory'!$B$2:$B$201,MATCH($B44,'Tool Inventory'!$A$2:$A$201,0)),"")</f>
      </c>
      <c r="D44" s="69"/>
      <c r="E44" s="69"/>
      <c r="F44" s="72"/>
      <c r="G44" s="72"/>
      <c r="H44" s="69"/>
      <c r="I44" s="69"/>
    </row>
    <row r="45" ht="20" customHeight="1" spans="1:9" x14ac:dyDescent="0.25">
      <c r="A45" s="75"/>
      <c r="B45" s="66"/>
      <c r="C45" s="64">
        <f>IFERROR(INDEX('Tool Inventory'!$B$2:$B$201,MATCH($B45,'Tool Inventory'!$A$2:$A$201,0)),"")</f>
      </c>
      <c r="D45" s="64"/>
      <c r="E45" s="64"/>
      <c r="F45" s="67"/>
      <c r="G45" s="67"/>
      <c r="H45" s="64"/>
      <c r="I45" s="64"/>
    </row>
    <row r="46" ht="20" customHeight="1" spans="1:9" x14ac:dyDescent="0.25">
      <c r="A46" s="76"/>
      <c r="B46" s="71"/>
      <c r="C46" s="69">
        <f>IFERROR(INDEX('Tool Inventory'!$B$2:$B$201,MATCH($B46,'Tool Inventory'!$A$2:$A$201,0)),"")</f>
      </c>
      <c r="D46" s="69"/>
      <c r="E46" s="69"/>
      <c r="F46" s="72"/>
      <c r="G46" s="72"/>
      <c r="H46" s="69"/>
      <c r="I46" s="69"/>
    </row>
    <row r="47" ht="20" customHeight="1" spans="1:9" x14ac:dyDescent="0.25">
      <c r="A47" s="75"/>
      <c r="B47" s="66"/>
      <c r="C47" s="64">
        <f>IFERROR(INDEX('Tool Inventory'!$B$2:$B$201,MATCH($B47,'Tool Inventory'!$A$2:$A$201,0)),"")</f>
      </c>
      <c r="D47" s="64"/>
      <c r="E47" s="64"/>
      <c r="F47" s="67"/>
      <c r="G47" s="67"/>
      <c r="H47" s="64"/>
      <c r="I47" s="64"/>
    </row>
    <row r="48" ht="20" customHeight="1" spans="1:9" x14ac:dyDescent="0.25">
      <c r="A48" s="76"/>
      <c r="B48" s="71"/>
      <c r="C48" s="69">
        <f>IFERROR(INDEX('Tool Inventory'!$B$2:$B$201,MATCH($B48,'Tool Inventory'!$A$2:$A$201,0)),"")</f>
      </c>
      <c r="D48" s="69"/>
      <c r="E48" s="69"/>
      <c r="F48" s="72"/>
      <c r="G48" s="72"/>
      <c r="H48" s="69"/>
      <c r="I48" s="69"/>
    </row>
    <row r="49" ht="20" customHeight="1" spans="1:9" x14ac:dyDescent="0.25">
      <c r="A49" s="75"/>
      <c r="B49" s="66"/>
      <c r="C49" s="64">
        <f>IFERROR(INDEX('Tool Inventory'!$B$2:$B$201,MATCH($B49,'Tool Inventory'!$A$2:$A$201,0)),"")</f>
      </c>
      <c r="D49" s="64"/>
      <c r="E49" s="64"/>
      <c r="F49" s="67"/>
      <c r="G49" s="67"/>
      <c r="H49" s="64"/>
      <c r="I49" s="64"/>
    </row>
    <row r="50" ht="20" customHeight="1" spans="1:9" x14ac:dyDescent="0.25">
      <c r="A50" s="76"/>
      <c r="B50" s="71"/>
      <c r="C50" s="69">
        <f>IFERROR(INDEX('Tool Inventory'!$B$2:$B$201,MATCH($B50,'Tool Inventory'!$A$2:$A$201,0)),"")</f>
      </c>
      <c r="D50" s="69"/>
      <c r="E50" s="69"/>
      <c r="F50" s="72"/>
      <c r="G50" s="72"/>
      <c r="H50" s="69"/>
      <c r="I50" s="69"/>
    </row>
    <row r="51" ht="20" customHeight="1" spans="1:9" x14ac:dyDescent="0.25">
      <c r="A51" s="75"/>
      <c r="B51" s="66"/>
      <c r="C51" s="64">
        <f>IFERROR(INDEX('Tool Inventory'!$B$2:$B$201,MATCH($B51,'Tool Inventory'!$A$2:$A$201,0)),"")</f>
      </c>
      <c r="D51" s="64"/>
      <c r="E51" s="64"/>
      <c r="F51" s="67"/>
      <c r="G51" s="67"/>
      <c r="H51" s="64"/>
      <c r="I51" s="64"/>
    </row>
    <row r="52" ht="20" customHeight="1" spans="1:9" x14ac:dyDescent="0.25">
      <c r="A52" s="76"/>
      <c r="B52" s="71"/>
      <c r="C52" s="69">
        <f>IFERROR(INDEX('Tool Inventory'!$B$2:$B$201,MATCH($B52,'Tool Inventory'!$A$2:$A$201,0)),"")</f>
      </c>
      <c r="D52" s="69"/>
      <c r="E52" s="69"/>
      <c r="F52" s="72"/>
      <c r="G52" s="72"/>
      <c r="H52" s="69"/>
      <c r="I52" s="69"/>
    </row>
    <row r="53" ht="20" customHeight="1" spans="1:9" x14ac:dyDescent="0.25">
      <c r="A53" s="75"/>
      <c r="B53" s="66"/>
      <c r="C53" s="64">
        <f>IFERROR(INDEX('Tool Inventory'!$B$2:$B$201,MATCH($B53,'Tool Inventory'!$A$2:$A$201,0)),"")</f>
      </c>
      <c r="D53" s="64"/>
      <c r="E53" s="64"/>
      <c r="F53" s="67"/>
      <c r="G53" s="67"/>
      <c r="H53" s="64"/>
      <c r="I53" s="64"/>
    </row>
    <row r="54" ht="20" customHeight="1" spans="1:9" x14ac:dyDescent="0.25">
      <c r="A54" s="76"/>
      <c r="B54" s="71"/>
      <c r="C54" s="69">
        <f>IFERROR(INDEX('Tool Inventory'!$B$2:$B$201,MATCH($B54,'Tool Inventory'!$A$2:$A$201,0)),"")</f>
      </c>
      <c r="D54" s="69"/>
      <c r="E54" s="69"/>
      <c r="F54" s="72"/>
      <c r="G54" s="72"/>
      <c r="H54" s="69"/>
      <c r="I54" s="69"/>
    </row>
    <row r="55" ht="20" customHeight="1" spans="1:9" x14ac:dyDescent="0.25">
      <c r="A55" s="75"/>
      <c r="B55" s="66"/>
      <c r="C55" s="64">
        <f>IFERROR(INDEX('Tool Inventory'!$B$2:$B$201,MATCH($B55,'Tool Inventory'!$A$2:$A$201,0)),"")</f>
      </c>
      <c r="D55" s="64"/>
      <c r="E55" s="64"/>
      <c r="F55" s="67"/>
      <c r="G55" s="67"/>
      <c r="H55" s="64"/>
      <c r="I55" s="64"/>
    </row>
    <row r="56" ht="20" customHeight="1" spans="1:9" x14ac:dyDescent="0.25">
      <c r="A56" s="76"/>
      <c r="B56" s="71"/>
      <c r="C56" s="69">
        <f>IFERROR(INDEX('Tool Inventory'!$B$2:$B$201,MATCH($B56,'Tool Inventory'!$A$2:$A$201,0)),"")</f>
      </c>
      <c r="D56" s="69"/>
      <c r="E56" s="69"/>
      <c r="F56" s="72"/>
      <c r="G56" s="72"/>
      <c r="H56" s="69"/>
      <c r="I56" s="69"/>
    </row>
    <row r="57" ht="20" customHeight="1" spans="1:9" x14ac:dyDescent="0.25">
      <c r="A57" s="75"/>
      <c r="B57" s="66"/>
      <c r="C57" s="64">
        <f>IFERROR(INDEX('Tool Inventory'!$B$2:$B$201,MATCH($B57,'Tool Inventory'!$A$2:$A$201,0)),"")</f>
      </c>
      <c r="D57" s="64"/>
      <c r="E57" s="64"/>
      <c r="F57" s="67"/>
      <c r="G57" s="67"/>
      <c r="H57" s="64"/>
      <c r="I57" s="64"/>
    </row>
    <row r="58" ht="20" customHeight="1" spans="1:9" x14ac:dyDescent="0.25">
      <c r="A58" s="76"/>
      <c r="B58" s="71"/>
      <c r="C58" s="69">
        <f>IFERROR(INDEX('Tool Inventory'!$B$2:$B$201,MATCH($B58,'Tool Inventory'!$A$2:$A$201,0)),"")</f>
      </c>
      <c r="D58" s="69"/>
      <c r="E58" s="69"/>
      <c r="F58" s="72"/>
      <c r="G58" s="72"/>
      <c r="H58" s="69"/>
      <c r="I58" s="69"/>
    </row>
    <row r="59" ht="20" customHeight="1" spans="1:9" x14ac:dyDescent="0.25">
      <c r="A59" s="75"/>
      <c r="B59" s="66"/>
      <c r="C59" s="64">
        <f>IFERROR(INDEX('Tool Inventory'!$B$2:$B$201,MATCH($B59,'Tool Inventory'!$A$2:$A$201,0)),"")</f>
      </c>
      <c r="D59" s="64"/>
      <c r="E59" s="64"/>
      <c r="F59" s="67"/>
      <c r="G59" s="67"/>
      <c r="H59" s="64"/>
      <c r="I59" s="64"/>
    </row>
    <row r="60" ht="20" customHeight="1" spans="1:9" x14ac:dyDescent="0.25">
      <c r="A60" s="76"/>
      <c r="B60" s="71"/>
      <c r="C60" s="69">
        <f>IFERROR(INDEX('Tool Inventory'!$B$2:$B$201,MATCH($B60,'Tool Inventory'!$A$2:$A$201,0)),"")</f>
      </c>
      <c r="D60" s="69"/>
      <c r="E60" s="69"/>
      <c r="F60" s="72"/>
      <c r="G60" s="72"/>
      <c r="H60" s="69"/>
      <c r="I60" s="69"/>
    </row>
    <row r="61" ht="20" customHeight="1" spans="1:9" x14ac:dyDescent="0.25">
      <c r="A61" s="75"/>
      <c r="B61" s="66"/>
      <c r="C61" s="64">
        <f>IFERROR(INDEX('Tool Inventory'!$B$2:$B$201,MATCH($B61,'Tool Inventory'!$A$2:$A$201,0)),"")</f>
      </c>
      <c r="D61" s="64"/>
      <c r="E61" s="64"/>
      <c r="F61" s="67"/>
      <c r="G61" s="67"/>
      <c r="H61" s="64"/>
      <c r="I61" s="64"/>
    </row>
    <row r="62" ht="20" customHeight="1" spans="1:9" x14ac:dyDescent="0.25">
      <c r="A62" s="76"/>
      <c r="B62" s="71"/>
      <c r="C62" s="69">
        <f>IFERROR(INDEX('Tool Inventory'!$B$2:$B$201,MATCH($B62,'Tool Inventory'!$A$2:$A$201,0)),"")</f>
      </c>
      <c r="D62" s="69"/>
      <c r="E62" s="69"/>
      <c r="F62" s="72"/>
      <c r="G62" s="72"/>
      <c r="H62" s="69"/>
      <c r="I62" s="69"/>
    </row>
    <row r="63" ht="20" customHeight="1" spans="1:9" x14ac:dyDescent="0.25">
      <c r="A63" s="75"/>
      <c r="B63" s="66"/>
      <c r="C63" s="64">
        <f>IFERROR(INDEX('Tool Inventory'!$B$2:$B$201,MATCH($B63,'Tool Inventory'!$A$2:$A$201,0)),"")</f>
      </c>
      <c r="D63" s="64"/>
      <c r="E63" s="64"/>
      <c r="F63" s="67"/>
      <c r="G63" s="67"/>
      <c r="H63" s="64"/>
      <c r="I63" s="64"/>
    </row>
    <row r="64" ht="20" customHeight="1" spans="1:9" x14ac:dyDescent="0.25">
      <c r="A64" s="76"/>
      <c r="B64" s="71"/>
      <c r="C64" s="69">
        <f>IFERROR(INDEX('Tool Inventory'!$B$2:$B$201,MATCH($B64,'Tool Inventory'!$A$2:$A$201,0)),"")</f>
      </c>
      <c r="D64" s="69"/>
      <c r="E64" s="69"/>
      <c r="F64" s="72"/>
      <c r="G64" s="72"/>
      <c r="H64" s="69"/>
      <c r="I64" s="69"/>
    </row>
    <row r="65" ht="20" customHeight="1" spans="1:9" x14ac:dyDescent="0.25">
      <c r="A65" s="75"/>
      <c r="B65" s="66"/>
      <c r="C65" s="64">
        <f>IFERROR(INDEX('Tool Inventory'!$B$2:$B$201,MATCH($B65,'Tool Inventory'!$A$2:$A$201,0)),"")</f>
      </c>
      <c r="D65" s="64"/>
      <c r="E65" s="64"/>
      <c r="F65" s="67"/>
      <c r="G65" s="67"/>
      <c r="H65" s="64"/>
      <c r="I65" s="64"/>
    </row>
    <row r="66" ht="20" customHeight="1" spans="1:9" x14ac:dyDescent="0.25">
      <c r="A66" s="76"/>
      <c r="B66" s="71"/>
      <c r="C66" s="69">
        <f>IFERROR(INDEX('Tool Inventory'!$B$2:$B$201,MATCH($B66,'Tool Inventory'!$A$2:$A$201,0)),"")</f>
      </c>
      <c r="D66" s="69"/>
      <c r="E66" s="69"/>
      <c r="F66" s="72"/>
      <c r="G66" s="72"/>
      <c r="H66" s="69"/>
      <c r="I66" s="69"/>
    </row>
    <row r="67" ht="20" customHeight="1" spans="1:9" x14ac:dyDescent="0.25">
      <c r="A67" s="75"/>
      <c r="B67" s="66"/>
      <c r="C67" s="64">
        <f>IFERROR(INDEX('Tool Inventory'!$B$2:$B$201,MATCH($B67,'Tool Inventory'!$A$2:$A$201,0)),"")</f>
      </c>
      <c r="D67" s="64"/>
      <c r="E67" s="64"/>
      <c r="F67" s="67"/>
      <c r="G67" s="67"/>
      <c r="H67" s="64"/>
      <c r="I67" s="64"/>
    </row>
    <row r="68" ht="20" customHeight="1" spans="1:9" x14ac:dyDescent="0.25">
      <c r="A68" s="76"/>
      <c r="B68" s="71"/>
      <c r="C68" s="69">
        <f>IFERROR(INDEX('Tool Inventory'!$B$2:$B$201,MATCH($B68,'Tool Inventory'!$A$2:$A$201,0)),"")</f>
      </c>
      <c r="D68" s="69"/>
      <c r="E68" s="69"/>
      <c r="F68" s="72"/>
      <c r="G68" s="72"/>
      <c r="H68" s="69"/>
      <c r="I68" s="69"/>
    </row>
    <row r="69" ht="20" customHeight="1" spans="1:9" x14ac:dyDescent="0.25">
      <c r="A69" s="75"/>
      <c r="B69" s="66"/>
      <c r="C69" s="64">
        <f>IFERROR(INDEX('Tool Inventory'!$B$2:$B$201,MATCH($B69,'Tool Inventory'!$A$2:$A$201,0)),"")</f>
      </c>
      <c r="D69" s="64"/>
      <c r="E69" s="64"/>
      <c r="F69" s="67"/>
      <c r="G69" s="67"/>
      <c r="H69" s="64"/>
      <c r="I69" s="64"/>
    </row>
    <row r="70" ht="20" customHeight="1" spans="1:9" x14ac:dyDescent="0.25">
      <c r="A70" s="76"/>
      <c r="B70" s="71"/>
      <c r="C70" s="69">
        <f>IFERROR(INDEX('Tool Inventory'!$B$2:$B$201,MATCH($B70,'Tool Inventory'!$A$2:$A$201,0)),"")</f>
      </c>
      <c r="D70" s="69"/>
      <c r="E70" s="69"/>
      <c r="F70" s="72"/>
      <c r="G70" s="72"/>
      <c r="H70" s="69"/>
      <c r="I70" s="69"/>
    </row>
    <row r="71" ht="20" customHeight="1" spans="1:9" x14ac:dyDescent="0.25">
      <c r="A71" s="75"/>
      <c r="B71" s="66"/>
      <c r="C71" s="64">
        <f>IFERROR(INDEX('Tool Inventory'!$B$2:$B$201,MATCH($B71,'Tool Inventory'!$A$2:$A$201,0)),"")</f>
      </c>
      <c r="D71" s="64"/>
      <c r="E71" s="64"/>
      <c r="F71" s="67"/>
      <c r="G71" s="67"/>
      <c r="H71" s="64"/>
      <c r="I71" s="64"/>
    </row>
    <row r="72" ht="20" customHeight="1" spans="1:9" x14ac:dyDescent="0.25">
      <c r="A72" s="76"/>
      <c r="B72" s="71"/>
      <c r="C72" s="69">
        <f>IFERROR(INDEX('Tool Inventory'!$B$2:$B$201,MATCH($B72,'Tool Inventory'!$A$2:$A$201,0)),"")</f>
      </c>
      <c r="D72" s="69"/>
      <c r="E72" s="69"/>
      <c r="F72" s="72"/>
      <c r="G72" s="72"/>
      <c r="H72" s="69"/>
      <c r="I72" s="69"/>
    </row>
    <row r="73" ht="20" customHeight="1" spans="1:9" x14ac:dyDescent="0.25">
      <c r="A73" s="75"/>
      <c r="B73" s="66"/>
      <c r="C73" s="64">
        <f>IFERROR(INDEX('Tool Inventory'!$B$2:$B$201,MATCH($B73,'Tool Inventory'!$A$2:$A$201,0)),"")</f>
      </c>
      <c r="D73" s="64"/>
      <c r="E73" s="64"/>
      <c r="F73" s="67"/>
      <c r="G73" s="67"/>
      <c r="H73" s="64"/>
      <c r="I73" s="64"/>
    </row>
    <row r="74" ht="20" customHeight="1" spans="1:9" x14ac:dyDescent="0.25">
      <c r="A74" s="76"/>
      <c r="B74" s="71"/>
      <c r="C74" s="69">
        <f>IFERROR(INDEX('Tool Inventory'!$B$2:$B$201,MATCH($B74,'Tool Inventory'!$A$2:$A$201,0)),"")</f>
      </c>
      <c r="D74" s="69"/>
      <c r="E74" s="69"/>
      <c r="F74" s="72"/>
      <c r="G74" s="72"/>
      <c r="H74" s="69"/>
      <c r="I74" s="69"/>
    </row>
    <row r="75" ht="20" customHeight="1" spans="1:9" x14ac:dyDescent="0.25">
      <c r="A75" s="75"/>
      <c r="B75" s="66"/>
      <c r="C75" s="64">
        <f>IFERROR(INDEX('Tool Inventory'!$B$2:$B$201,MATCH($B75,'Tool Inventory'!$A$2:$A$201,0)),"")</f>
      </c>
      <c r="D75" s="64"/>
      <c r="E75" s="64"/>
      <c r="F75" s="67"/>
      <c r="G75" s="67"/>
      <c r="H75" s="64"/>
      <c r="I75" s="64"/>
    </row>
    <row r="76" ht="20" customHeight="1" spans="1:9" x14ac:dyDescent="0.25">
      <c r="A76" s="76"/>
      <c r="B76" s="71"/>
      <c r="C76" s="69">
        <f>IFERROR(INDEX('Tool Inventory'!$B$2:$B$201,MATCH($B76,'Tool Inventory'!$A$2:$A$201,0)),"")</f>
      </c>
      <c r="D76" s="69"/>
      <c r="E76" s="69"/>
      <c r="F76" s="72"/>
      <c r="G76" s="72"/>
      <c r="H76" s="69"/>
      <c r="I76" s="69"/>
    </row>
    <row r="77" ht="20" customHeight="1" spans="1:9" x14ac:dyDescent="0.25">
      <c r="A77" s="75"/>
      <c r="B77" s="66"/>
      <c r="C77" s="64">
        <f>IFERROR(INDEX('Tool Inventory'!$B$2:$B$201,MATCH($B77,'Tool Inventory'!$A$2:$A$201,0)),"")</f>
      </c>
      <c r="D77" s="64"/>
      <c r="E77" s="64"/>
      <c r="F77" s="67"/>
      <c r="G77" s="67"/>
      <c r="H77" s="64"/>
      <c r="I77" s="64"/>
    </row>
    <row r="78" ht="20" customHeight="1" spans="1:9" x14ac:dyDescent="0.25">
      <c r="A78" s="76"/>
      <c r="B78" s="71"/>
      <c r="C78" s="69">
        <f>IFERROR(INDEX('Tool Inventory'!$B$2:$B$201,MATCH($B78,'Tool Inventory'!$A$2:$A$201,0)),"")</f>
      </c>
      <c r="D78" s="69"/>
      <c r="E78" s="69"/>
      <c r="F78" s="72"/>
      <c r="G78" s="72"/>
      <c r="H78" s="69"/>
      <c r="I78" s="69"/>
    </row>
    <row r="79" ht="20" customHeight="1" spans="1:9" x14ac:dyDescent="0.25">
      <c r="A79" s="75"/>
      <c r="B79" s="66"/>
      <c r="C79" s="64">
        <f>IFERROR(INDEX('Tool Inventory'!$B$2:$B$201,MATCH($B79,'Tool Inventory'!$A$2:$A$201,0)),"")</f>
      </c>
      <c r="D79" s="64"/>
      <c r="E79" s="64"/>
      <c r="F79" s="67"/>
      <c r="G79" s="67"/>
      <c r="H79" s="64"/>
      <c r="I79" s="64"/>
    </row>
    <row r="80" ht="20" customHeight="1" spans="1:9" x14ac:dyDescent="0.25">
      <c r="A80" s="76"/>
      <c r="B80" s="71"/>
      <c r="C80" s="69">
        <f>IFERROR(INDEX('Tool Inventory'!$B$2:$B$201,MATCH($B80,'Tool Inventory'!$A$2:$A$201,0)),"")</f>
      </c>
      <c r="D80" s="69"/>
      <c r="E80" s="69"/>
      <c r="F80" s="72"/>
      <c r="G80" s="72"/>
      <c r="H80" s="69"/>
      <c r="I80" s="69"/>
    </row>
    <row r="81" ht="20" customHeight="1" spans="1:9" x14ac:dyDescent="0.25">
      <c r="A81" s="75"/>
      <c r="B81" s="66"/>
      <c r="C81" s="64">
        <f>IFERROR(INDEX('Tool Inventory'!$B$2:$B$201,MATCH($B81,'Tool Inventory'!$A$2:$A$201,0)),"")</f>
      </c>
      <c r="D81" s="64"/>
      <c r="E81" s="64"/>
      <c r="F81" s="67"/>
      <c r="G81" s="67"/>
      <c r="H81" s="64"/>
      <c r="I81" s="64"/>
    </row>
    <row r="82" ht="20" customHeight="1" spans="1:9" x14ac:dyDescent="0.25">
      <c r="A82" s="76"/>
      <c r="B82" s="71"/>
      <c r="C82" s="69">
        <f>IFERROR(INDEX('Tool Inventory'!$B$2:$B$201,MATCH($B82,'Tool Inventory'!$A$2:$A$201,0)),"")</f>
      </c>
      <c r="D82" s="69"/>
      <c r="E82" s="69"/>
      <c r="F82" s="72"/>
      <c r="G82" s="72"/>
      <c r="H82" s="69"/>
      <c r="I82" s="69"/>
    </row>
    <row r="83" ht="20" customHeight="1" spans="1:9" x14ac:dyDescent="0.25">
      <c r="A83" s="75"/>
      <c r="B83" s="66"/>
      <c r="C83" s="64">
        <f>IFERROR(INDEX('Tool Inventory'!$B$2:$B$201,MATCH($B83,'Tool Inventory'!$A$2:$A$201,0)),"")</f>
      </c>
      <c r="D83" s="64"/>
      <c r="E83" s="64"/>
      <c r="F83" s="67"/>
      <c r="G83" s="67"/>
      <c r="H83" s="64"/>
      <c r="I83" s="64"/>
    </row>
    <row r="84" ht="20" customHeight="1" spans="1:9" x14ac:dyDescent="0.25">
      <c r="A84" s="76"/>
      <c r="B84" s="71"/>
      <c r="C84" s="69">
        <f>IFERROR(INDEX('Tool Inventory'!$B$2:$B$201,MATCH($B84,'Tool Inventory'!$A$2:$A$201,0)),"")</f>
      </c>
      <c r="D84" s="69"/>
      <c r="E84" s="69"/>
      <c r="F84" s="72"/>
      <c r="G84" s="72"/>
      <c r="H84" s="69"/>
      <c r="I84" s="69"/>
    </row>
    <row r="85" ht="20" customHeight="1" spans="1:9" x14ac:dyDescent="0.25">
      <c r="A85" s="75"/>
      <c r="B85" s="66"/>
      <c r="C85" s="64">
        <f>IFERROR(INDEX('Tool Inventory'!$B$2:$B$201,MATCH($B85,'Tool Inventory'!$A$2:$A$201,0)),"")</f>
      </c>
      <c r="D85" s="64"/>
      <c r="E85" s="64"/>
      <c r="F85" s="67"/>
      <c r="G85" s="67"/>
      <c r="H85" s="64"/>
      <c r="I85" s="64"/>
    </row>
    <row r="86" ht="20" customHeight="1" spans="1:9" x14ac:dyDescent="0.25">
      <c r="A86" s="76"/>
      <c r="B86" s="71"/>
      <c r="C86" s="69">
        <f>IFERROR(INDEX('Tool Inventory'!$B$2:$B$201,MATCH($B86,'Tool Inventory'!$A$2:$A$201,0)),"")</f>
      </c>
      <c r="D86" s="69"/>
      <c r="E86" s="69"/>
      <c r="F86" s="72"/>
      <c r="G86" s="72"/>
      <c r="H86" s="69"/>
      <c r="I86" s="69"/>
    </row>
    <row r="87" ht="20" customHeight="1" spans="1:9" x14ac:dyDescent="0.25">
      <c r="A87" s="75"/>
      <c r="B87" s="66"/>
      <c r="C87" s="64">
        <f>IFERROR(INDEX('Tool Inventory'!$B$2:$B$201,MATCH($B87,'Tool Inventory'!$A$2:$A$201,0)),"")</f>
      </c>
      <c r="D87" s="64"/>
      <c r="E87" s="64"/>
      <c r="F87" s="67"/>
      <c r="G87" s="67"/>
      <c r="H87" s="64"/>
      <c r="I87" s="64"/>
    </row>
    <row r="88" ht="20" customHeight="1" spans="1:9" x14ac:dyDescent="0.25">
      <c r="A88" s="76"/>
      <c r="B88" s="71"/>
      <c r="C88" s="69">
        <f>IFERROR(INDEX('Tool Inventory'!$B$2:$B$201,MATCH($B88,'Tool Inventory'!$A$2:$A$201,0)),"")</f>
      </c>
      <c r="D88" s="69"/>
      <c r="E88" s="69"/>
      <c r="F88" s="72"/>
      <c r="G88" s="72"/>
      <c r="H88" s="69"/>
      <c r="I88" s="69"/>
    </row>
    <row r="89" ht="20" customHeight="1" spans="1:9" x14ac:dyDescent="0.25">
      <c r="A89" s="75"/>
      <c r="B89" s="66"/>
      <c r="C89" s="64">
        <f>IFERROR(INDEX('Tool Inventory'!$B$2:$B$201,MATCH($B89,'Tool Inventory'!$A$2:$A$201,0)),"")</f>
      </c>
      <c r="D89" s="64"/>
      <c r="E89" s="64"/>
      <c r="F89" s="67"/>
      <c r="G89" s="67"/>
      <c r="H89" s="64"/>
      <c r="I89" s="64"/>
    </row>
    <row r="90" ht="20" customHeight="1" spans="1:9" x14ac:dyDescent="0.25">
      <c r="A90" s="76"/>
      <c r="B90" s="71"/>
      <c r="C90" s="69">
        <f>IFERROR(INDEX('Tool Inventory'!$B$2:$B$201,MATCH($B90,'Tool Inventory'!$A$2:$A$201,0)),"")</f>
      </c>
      <c r="D90" s="69"/>
      <c r="E90" s="69"/>
      <c r="F90" s="72"/>
      <c r="G90" s="72"/>
      <c r="H90" s="69"/>
      <c r="I90" s="69"/>
    </row>
    <row r="91" ht="20" customHeight="1" spans="1:9" x14ac:dyDescent="0.25">
      <c r="A91" s="75"/>
      <c r="B91" s="66"/>
      <c r="C91" s="64">
        <f>IFERROR(INDEX('Tool Inventory'!$B$2:$B$201,MATCH($B91,'Tool Inventory'!$A$2:$A$201,0)),"")</f>
      </c>
      <c r="D91" s="64"/>
      <c r="E91" s="64"/>
      <c r="F91" s="67"/>
      <c r="G91" s="67"/>
      <c r="H91" s="64"/>
      <c r="I91" s="64"/>
    </row>
    <row r="92" ht="20" customHeight="1" spans="1:9" x14ac:dyDescent="0.25">
      <c r="A92" s="76"/>
      <c r="B92" s="71"/>
      <c r="C92" s="69">
        <f>IFERROR(INDEX('Tool Inventory'!$B$2:$B$201,MATCH($B92,'Tool Inventory'!$A$2:$A$201,0)),"")</f>
      </c>
      <c r="D92" s="69"/>
      <c r="E92" s="69"/>
      <c r="F92" s="72"/>
      <c r="G92" s="72"/>
      <c r="H92" s="69"/>
      <c r="I92" s="69"/>
    </row>
    <row r="93" ht="20" customHeight="1" spans="1:9" x14ac:dyDescent="0.25">
      <c r="A93" s="75"/>
      <c r="B93" s="66"/>
      <c r="C93" s="64">
        <f>IFERROR(INDEX('Tool Inventory'!$B$2:$B$201,MATCH($B93,'Tool Inventory'!$A$2:$A$201,0)),"")</f>
      </c>
      <c r="D93" s="64"/>
      <c r="E93" s="64"/>
      <c r="F93" s="67"/>
      <c r="G93" s="67"/>
      <c r="H93" s="64"/>
      <c r="I93" s="64"/>
    </row>
    <row r="94" ht="20" customHeight="1" spans="1:9" x14ac:dyDescent="0.25">
      <c r="A94" s="76"/>
      <c r="B94" s="71"/>
      <c r="C94" s="69">
        <f>IFERROR(INDEX('Tool Inventory'!$B$2:$B$201,MATCH($B94,'Tool Inventory'!$A$2:$A$201,0)),"")</f>
      </c>
      <c r="D94" s="69"/>
      <c r="E94" s="69"/>
      <c r="F94" s="72"/>
      <c r="G94" s="72"/>
      <c r="H94" s="69"/>
      <c r="I94" s="69"/>
    </row>
    <row r="95" ht="20" customHeight="1" spans="1:9" x14ac:dyDescent="0.25">
      <c r="A95" s="75"/>
      <c r="B95" s="66"/>
      <c r="C95" s="64">
        <f>IFERROR(INDEX('Tool Inventory'!$B$2:$B$201,MATCH($B95,'Tool Inventory'!$A$2:$A$201,0)),"")</f>
      </c>
      <c r="D95" s="64"/>
      <c r="E95" s="64"/>
      <c r="F95" s="67"/>
      <c r="G95" s="67"/>
      <c r="H95" s="64"/>
      <c r="I95" s="64"/>
    </row>
    <row r="96" ht="20" customHeight="1" spans="1:9" x14ac:dyDescent="0.25">
      <c r="A96" s="76"/>
      <c r="B96" s="71"/>
      <c r="C96" s="69">
        <f>IFERROR(INDEX('Tool Inventory'!$B$2:$B$201,MATCH($B96,'Tool Inventory'!$A$2:$A$201,0)),"")</f>
      </c>
      <c r="D96" s="69"/>
      <c r="E96" s="69"/>
      <c r="F96" s="72"/>
      <c r="G96" s="72"/>
      <c r="H96" s="69"/>
      <c r="I96" s="69"/>
    </row>
    <row r="97" ht="20" customHeight="1" spans="1:9" x14ac:dyDescent="0.25">
      <c r="A97" s="75"/>
      <c r="B97" s="66"/>
      <c r="C97" s="64">
        <f>IFERROR(INDEX('Tool Inventory'!$B$2:$B$201,MATCH($B97,'Tool Inventory'!$A$2:$A$201,0)),"")</f>
      </c>
      <c r="D97" s="64"/>
      <c r="E97" s="64"/>
      <c r="F97" s="67"/>
      <c r="G97" s="67"/>
      <c r="H97" s="64"/>
      <c r="I97" s="64"/>
    </row>
    <row r="98" ht="20" customHeight="1" spans="1:9" x14ac:dyDescent="0.25">
      <c r="A98" s="76"/>
      <c r="B98" s="71"/>
      <c r="C98" s="69">
        <f>IFERROR(INDEX('Tool Inventory'!$B$2:$B$201,MATCH($B98,'Tool Inventory'!$A$2:$A$201,0)),"")</f>
      </c>
      <c r="D98" s="69"/>
      <c r="E98" s="69"/>
      <c r="F98" s="72"/>
      <c r="G98" s="72"/>
      <c r="H98" s="69"/>
      <c r="I98" s="69"/>
    </row>
    <row r="99" ht="20" customHeight="1" spans="1:9" x14ac:dyDescent="0.25">
      <c r="A99" s="75"/>
      <c r="B99" s="66"/>
      <c r="C99" s="64">
        <f>IFERROR(INDEX('Tool Inventory'!$B$2:$B$201,MATCH($B99,'Tool Inventory'!$A$2:$A$201,0)),"")</f>
      </c>
      <c r="D99" s="64"/>
      <c r="E99" s="64"/>
      <c r="F99" s="67"/>
      <c r="G99" s="67"/>
      <c r="H99" s="64"/>
      <c r="I99" s="64"/>
    </row>
    <row r="100" ht="20" customHeight="1" spans="1:9" x14ac:dyDescent="0.25">
      <c r="A100" s="76"/>
      <c r="B100" s="71"/>
      <c r="C100" s="69">
        <f>IFERROR(INDEX('Tool Inventory'!$B$2:$B$201,MATCH($B100,'Tool Inventory'!$A$2:$A$201,0)),"")</f>
      </c>
      <c r="D100" s="69"/>
      <c r="E100" s="69"/>
      <c r="F100" s="72"/>
      <c r="G100" s="72"/>
      <c r="H100" s="69"/>
      <c r="I100" s="69"/>
    </row>
    <row r="101" ht="20" customHeight="1" spans="1:9" x14ac:dyDescent="0.25">
      <c r="A101" s="75"/>
      <c r="B101" s="66"/>
      <c r="C101" s="64">
        <f>IFERROR(INDEX('Tool Inventory'!$B$2:$B$201,MATCH($B101,'Tool Inventory'!$A$2:$A$201,0)),"")</f>
      </c>
      <c r="D101" s="64"/>
      <c r="E101" s="64"/>
      <c r="F101" s="67"/>
      <c r="G101" s="67"/>
      <c r="H101" s="64"/>
      <c r="I101" s="64"/>
    </row>
    <row r="102" ht="20" customHeight="1" spans="1:9" x14ac:dyDescent="0.25">
      <c r="A102" s="76"/>
      <c r="B102" s="71"/>
      <c r="C102" s="69">
        <f>IFERROR(INDEX('Tool Inventory'!$B$2:$B$201,MATCH($B102,'Tool Inventory'!$A$2:$A$201,0)),"")</f>
      </c>
      <c r="D102" s="69"/>
      <c r="E102" s="69"/>
      <c r="F102" s="72"/>
      <c r="G102" s="72"/>
      <c r="H102" s="69"/>
      <c r="I102" s="69"/>
    </row>
    <row r="103" ht="20" customHeight="1" spans="1:9" x14ac:dyDescent="0.25">
      <c r="A103" s="75"/>
      <c r="B103" s="66"/>
      <c r="C103" s="64">
        <f>IFERROR(INDEX('Tool Inventory'!$B$2:$B$201,MATCH($B103,'Tool Inventory'!$A$2:$A$201,0)),"")</f>
      </c>
      <c r="D103" s="64"/>
      <c r="E103" s="64"/>
      <c r="F103" s="67"/>
      <c r="G103" s="67"/>
      <c r="H103" s="64"/>
      <c r="I103" s="64"/>
    </row>
    <row r="104" ht="20" customHeight="1" spans="1:9" x14ac:dyDescent="0.25">
      <c r="A104" s="76"/>
      <c r="B104" s="71"/>
      <c r="C104" s="69">
        <f>IFERROR(INDEX('Tool Inventory'!$B$2:$B$201,MATCH($B104,'Tool Inventory'!$A$2:$A$201,0)),"")</f>
      </c>
      <c r="D104" s="69"/>
      <c r="E104" s="69"/>
      <c r="F104" s="72"/>
      <c r="G104" s="72"/>
      <c r="H104" s="69"/>
      <c r="I104" s="69"/>
    </row>
    <row r="105" ht="20" customHeight="1" spans="1:9" x14ac:dyDescent="0.25">
      <c r="A105" s="75"/>
      <c r="B105" s="66"/>
      <c r="C105" s="64">
        <f>IFERROR(INDEX('Tool Inventory'!$B$2:$B$201,MATCH($B105,'Tool Inventory'!$A$2:$A$201,0)),"")</f>
      </c>
      <c r="D105" s="64"/>
      <c r="E105" s="64"/>
      <c r="F105" s="67"/>
      <c r="G105" s="67"/>
      <c r="H105" s="64"/>
      <c r="I105" s="64"/>
    </row>
    <row r="106" ht="20" customHeight="1" spans="1:9" x14ac:dyDescent="0.25">
      <c r="A106" s="76"/>
      <c r="B106" s="71"/>
      <c r="C106" s="69">
        <f>IFERROR(INDEX('Tool Inventory'!$B$2:$B$201,MATCH($B106,'Tool Inventory'!$A$2:$A$201,0)),"")</f>
      </c>
      <c r="D106" s="69"/>
      <c r="E106" s="69"/>
      <c r="F106" s="72"/>
      <c r="G106" s="72"/>
      <c r="H106" s="69"/>
      <c r="I106" s="69"/>
    </row>
    <row r="107" ht="20" customHeight="1" spans="1:9" x14ac:dyDescent="0.25">
      <c r="A107" s="75"/>
      <c r="B107" s="66"/>
      <c r="C107" s="64">
        <f>IFERROR(INDEX('Tool Inventory'!$B$2:$B$201,MATCH($B107,'Tool Inventory'!$A$2:$A$201,0)),"")</f>
      </c>
      <c r="D107" s="64"/>
      <c r="E107" s="64"/>
      <c r="F107" s="67"/>
      <c r="G107" s="67"/>
      <c r="H107" s="64"/>
      <c r="I107" s="64"/>
    </row>
    <row r="108" ht="20" customHeight="1" spans="1:9" x14ac:dyDescent="0.25">
      <c r="A108" s="76"/>
      <c r="B108" s="71"/>
      <c r="C108" s="69">
        <f>IFERROR(INDEX('Tool Inventory'!$B$2:$B$201,MATCH($B108,'Tool Inventory'!$A$2:$A$201,0)),"")</f>
      </c>
      <c r="D108" s="69"/>
      <c r="E108" s="69"/>
      <c r="F108" s="72"/>
      <c r="G108" s="72"/>
      <c r="H108" s="69"/>
      <c r="I108" s="69"/>
    </row>
    <row r="109" ht="20" customHeight="1" spans="1:9" x14ac:dyDescent="0.25">
      <c r="A109" s="75"/>
      <c r="B109" s="66"/>
      <c r="C109" s="64">
        <f>IFERROR(INDEX('Tool Inventory'!$B$2:$B$201,MATCH($B109,'Tool Inventory'!$A$2:$A$201,0)),"")</f>
      </c>
      <c r="D109" s="64"/>
      <c r="E109" s="64"/>
      <c r="F109" s="67"/>
      <c r="G109" s="67"/>
      <c r="H109" s="64"/>
      <c r="I109" s="64"/>
    </row>
    <row r="110" ht="20" customHeight="1" spans="1:9" x14ac:dyDescent="0.25">
      <c r="A110" s="76"/>
      <c r="B110" s="71"/>
      <c r="C110" s="69">
        <f>IFERROR(INDEX('Tool Inventory'!$B$2:$B$201,MATCH($B110,'Tool Inventory'!$A$2:$A$201,0)),"")</f>
      </c>
      <c r="D110" s="69"/>
      <c r="E110" s="69"/>
      <c r="F110" s="72"/>
      <c r="G110" s="72"/>
      <c r="H110" s="69"/>
      <c r="I110" s="69"/>
    </row>
    <row r="111" ht="20" customHeight="1" spans="1:9" x14ac:dyDescent="0.25">
      <c r="A111" s="75"/>
      <c r="B111" s="66"/>
      <c r="C111" s="64">
        <f>IFERROR(INDEX('Tool Inventory'!$B$2:$B$201,MATCH($B111,'Tool Inventory'!$A$2:$A$201,0)),"")</f>
      </c>
      <c r="D111" s="64"/>
      <c r="E111" s="64"/>
      <c r="F111" s="67"/>
      <c r="G111" s="67"/>
      <c r="H111" s="64"/>
      <c r="I111" s="64"/>
    </row>
    <row r="112" ht="20" customHeight="1" spans="1:9" x14ac:dyDescent="0.25">
      <c r="A112" s="76"/>
      <c r="B112" s="71"/>
      <c r="C112" s="69">
        <f>IFERROR(INDEX('Tool Inventory'!$B$2:$B$201,MATCH($B112,'Tool Inventory'!$A$2:$A$201,0)),"")</f>
      </c>
      <c r="D112" s="69"/>
      <c r="E112" s="69"/>
      <c r="F112" s="72"/>
      <c r="G112" s="72"/>
      <c r="H112" s="69"/>
      <c r="I112" s="69"/>
    </row>
    <row r="113" ht="20" customHeight="1" spans="1:9" x14ac:dyDescent="0.25">
      <c r="A113" s="75"/>
      <c r="B113" s="66"/>
      <c r="C113" s="64">
        <f>IFERROR(INDEX('Tool Inventory'!$B$2:$B$201,MATCH($B113,'Tool Inventory'!$A$2:$A$201,0)),"")</f>
      </c>
      <c r="D113" s="64"/>
      <c r="E113" s="64"/>
      <c r="F113" s="67"/>
      <c r="G113" s="67"/>
      <c r="H113" s="64"/>
      <c r="I113" s="64"/>
    </row>
    <row r="114" ht="20" customHeight="1" spans="1:9" x14ac:dyDescent="0.25">
      <c r="A114" s="76"/>
      <c r="B114" s="71"/>
      <c r="C114" s="69">
        <f>IFERROR(INDEX('Tool Inventory'!$B$2:$B$201,MATCH($B114,'Tool Inventory'!$A$2:$A$201,0)),"")</f>
      </c>
      <c r="D114" s="69"/>
      <c r="E114" s="69"/>
      <c r="F114" s="72"/>
      <c r="G114" s="72"/>
      <c r="H114" s="69"/>
      <c r="I114" s="69"/>
    </row>
    <row r="115" ht="20" customHeight="1" spans="1:9" x14ac:dyDescent="0.25">
      <c r="A115" s="75"/>
      <c r="B115" s="66"/>
      <c r="C115" s="64">
        <f>IFERROR(INDEX('Tool Inventory'!$B$2:$B$201,MATCH($B115,'Tool Inventory'!$A$2:$A$201,0)),"")</f>
      </c>
      <c r="D115" s="64"/>
      <c r="E115" s="64"/>
      <c r="F115" s="67"/>
      <c r="G115" s="67"/>
      <c r="H115" s="64"/>
      <c r="I115" s="64"/>
    </row>
    <row r="116" ht="20" customHeight="1" spans="1:9" x14ac:dyDescent="0.25">
      <c r="A116" s="76"/>
      <c r="B116" s="71"/>
      <c r="C116" s="69">
        <f>IFERROR(INDEX('Tool Inventory'!$B$2:$B$201,MATCH($B116,'Tool Inventory'!$A$2:$A$201,0)),"")</f>
      </c>
      <c r="D116" s="69"/>
      <c r="E116" s="69"/>
      <c r="F116" s="72"/>
      <c r="G116" s="72"/>
      <c r="H116" s="69"/>
      <c r="I116" s="69"/>
    </row>
    <row r="117" ht="20" customHeight="1" spans="1:9" x14ac:dyDescent="0.25">
      <c r="A117" s="75"/>
      <c r="B117" s="66"/>
      <c r="C117" s="64">
        <f>IFERROR(INDEX('Tool Inventory'!$B$2:$B$201,MATCH($B117,'Tool Inventory'!$A$2:$A$201,0)),"")</f>
      </c>
      <c r="D117" s="64"/>
      <c r="E117" s="64"/>
      <c r="F117" s="67"/>
      <c r="G117" s="67"/>
      <c r="H117" s="64"/>
      <c r="I117" s="64"/>
    </row>
    <row r="118" ht="20" customHeight="1" spans="1:9" x14ac:dyDescent="0.25">
      <c r="A118" s="76"/>
      <c r="B118" s="71"/>
      <c r="C118" s="69">
        <f>IFERROR(INDEX('Tool Inventory'!$B$2:$B$201,MATCH($B118,'Tool Inventory'!$A$2:$A$201,0)),"")</f>
      </c>
      <c r="D118" s="69"/>
      <c r="E118" s="69"/>
      <c r="F118" s="72"/>
      <c r="G118" s="72"/>
      <c r="H118" s="69"/>
      <c r="I118" s="69"/>
    </row>
    <row r="119" ht="20" customHeight="1" spans="1:9" x14ac:dyDescent="0.25">
      <c r="A119" s="75"/>
      <c r="B119" s="66"/>
      <c r="C119" s="64">
        <f>IFERROR(INDEX('Tool Inventory'!$B$2:$B$201,MATCH($B119,'Tool Inventory'!$A$2:$A$201,0)),"")</f>
      </c>
      <c r="D119" s="64"/>
      <c r="E119" s="64"/>
      <c r="F119" s="67"/>
      <c r="G119" s="67"/>
      <c r="H119" s="64"/>
      <c r="I119" s="64"/>
    </row>
    <row r="120" ht="20" customHeight="1" spans="1:9" x14ac:dyDescent="0.25">
      <c r="A120" s="76"/>
      <c r="B120" s="71"/>
      <c r="C120" s="69">
        <f>IFERROR(INDEX('Tool Inventory'!$B$2:$B$201,MATCH($B120,'Tool Inventory'!$A$2:$A$201,0)),"")</f>
      </c>
      <c r="D120" s="69"/>
      <c r="E120" s="69"/>
      <c r="F120" s="72"/>
      <c r="G120" s="72"/>
      <c r="H120" s="69"/>
      <c r="I120" s="69"/>
    </row>
    <row r="121" ht="20" customHeight="1" spans="1:9" x14ac:dyDescent="0.25">
      <c r="A121" s="75"/>
      <c r="B121" s="66"/>
      <c r="C121" s="64">
        <f>IFERROR(INDEX('Tool Inventory'!$B$2:$B$201,MATCH($B121,'Tool Inventory'!$A$2:$A$201,0)),"")</f>
      </c>
      <c r="D121" s="64"/>
      <c r="E121" s="64"/>
      <c r="F121" s="67"/>
      <c r="G121" s="67"/>
      <c r="H121" s="64"/>
      <c r="I121" s="64"/>
    </row>
    <row r="122" ht="20" customHeight="1" spans="1:9" x14ac:dyDescent="0.25">
      <c r="A122" s="76"/>
      <c r="B122" s="71"/>
      <c r="C122" s="69">
        <f>IFERROR(INDEX('Tool Inventory'!$B$2:$B$201,MATCH($B122,'Tool Inventory'!$A$2:$A$201,0)),"")</f>
      </c>
      <c r="D122" s="69"/>
      <c r="E122" s="69"/>
      <c r="F122" s="72"/>
      <c r="G122" s="72"/>
      <c r="H122" s="69"/>
      <c r="I122" s="69"/>
    </row>
    <row r="123" ht="20" customHeight="1" spans="1:9" x14ac:dyDescent="0.25">
      <c r="A123" s="75"/>
      <c r="B123" s="66"/>
      <c r="C123" s="64">
        <f>IFERROR(INDEX('Tool Inventory'!$B$2:$B$201,MATCH($B123,'Tool Inventory'!$A$2:$A$201,0)),"")</f>
      </c>
      <c r="D123" s="64"/>
      <c r="E123" s="64"/>
      <c r="F123" s="67"/>
      <c r="G123" s="67"/>
      <c r="H123" s="64"/>
      <c r="I123" s="64"/>
    </row>
    <row r="124" ht="20" customHeight="1" spans="1:9" x14ac:dyDescent="0.25">
      <c r="A124" s="76"/>
      <c r="B124" s="71"/>
      <c r="C124" s="69">
        <f>IFERROR(INDEX('Tool Inventory'!$B$2:$B$201,MATCH($B124,'Tool Inventory'!$A$2:$A$201,0)),"")</f>
      </c>
      <c r="D124" s="69"/>
      <c r="E124" s="69"/>
      <c r="F124" s="72"/>
      <c r="G124" s="72"/>
      <c r="H124" s="69"/>
      <c r="I124" s="69"/>
    </row>
    <row r="125" ht="20" customHeight="1" spans="1:9" x14ac:dyDescent="0.25">
      <c r="A125" s="75"/>
      <c r="B125" s="66"/>
      <c r="C125" s="64">
        <f>IFERROR(INDEX('Tool Inventory'!$B$2:$B$201,MATCH($B125,'Tool Inventory'!$A$2:$A$201,0)),"")</f>
      </c>
      <c r="D125" s="64"/>
      <c r="E125" s="64"/>
      <c r="F125" s="67"/>
      <c r="G125" s="67"/>
      <c r="H125" s="64"/>
      <c r="I125" s="64"/>
    </row>
    <row r="126" ht="20" customHeight="1" spans="1:9" x14ac:dyDescent="0.25">
      <c r="A126" s="76"/>
      <c r="B126" s="71"/>
      <c r="C126" s="69">
        <f>IFERROR(INDEX('Tool Inventory'!$B$2:$B$201,MATCH($B126,'Tool Inventory'!$A$2:$A$201,0)),"")</f>
      </c>
      <c r="D126" s="69"/>
      <c r="E126" s="69"/>
      <c r="F126" s="72"/>
      <c r="G126" s="72"/>
      <c r="H126" s="69"/>
      <c r="I126" s="69"/>
    </row>
    <row r="127" ht="20" customHeight="1" spans="1:9" x14ac:dyDescent="0.25">
      <c r="A127" s="75"/>
      <c r="B127" s="66"/>
      <c r="C127" s="64">
        <f>IFERROR(INDEX('Tool Inventory'!$B$2:$B$201,MATCH($B127,'Tool Inventory'!$A$2:$A$201,0)),"")</f>
      </c>
      <c r="D127" s="64"/>
      <c r="E127" s="64"/>
      <c r="F127" s="67"/>
      <c r="G127" s="67"/>
      <c r="H127" s="64"/>
      <c r="I127" s="64"/>
    </row>
    <row r="128" ht="20" customHeight="1" spans="1:9" x14ac:dyDescent="0.25">
      <c r="A128" s="76"/>
      <c r="B128" s="71"/>
      <c r="C128" s="69">
        <f>IFERROR(INDEX('Tool Inventory'!$B$2:$B$201,MATCH($B128,'Tool Inventory'!$A$2:$A$201,0)),"")</f>
      </c>
      <c r="D128" s="69"/>
      <c r="E128" s="69"/>
      <c r="F128" s="72"/>
      <c r="G128" s="72"/>
      <c r="H128" s="69"/>
      <c r="I128" s="69"/>
    </row>
    <row r="129" ht="20" customHeight="1" spans="1:9" x14ac:dyDescent="0.25">
      <c r="A129" s="75"/>
      <c r="B129" s="66"/>
      <c r="C129" s="64">
        <f>IFERROR(INDEX('Tool Inventory'!$B$2:$B$201,MATCH($B129,'Tool Inventory'!$A$2:$A$201,0)),"")</f>
      </c>
      <c r="D129" s="64"/>
      <c r="E129" s="64"/>
      <c r="F129" s="67"/>
      <c r="G129" s="67"/>
      <c r="H129" s="64"/>
      <c r="I129" s="64"/>
    </row>
    <row r="130" ht="20" customHeight="1" spans="1:9" x14ac:dyDescent="0.25">
      <c r="A130" s="76"/>
      <c r="B130" s="71"/>
      <c r="C130" s="69">
        <f>IFERROR(INDEX('Tool Inventory'!$B$2:$B$201,MATCH($B130,'Tool Inventory'!$A$2:$A$201,0)),"")</f>
      </c>
      <c r="D130" s="69"/>
      <c r="E130" s="69"/>
      <c r="F130" s="72"/>
      <c r="G130" s="72"/>
      <c r="H130" s="69"/>
      <c r="I130" s="69"/>
    </row>
    <row r="131" ht="20" customHeight="1" spans="1:9" x14ac:dyDescent="0.25">
      <c r="A131" s="75"/>
      <c r="B131" s="66"/>
      <c r="C131" s="64">
        <f>IFERROR(INDEX('Tool Inventory'!$B$2:$B$201,MATCH($B131,'Tool Inventory'!$A$2:$A$201,0)),"")</f>
      </c>
      <c r="D131" s="64"/>
      <c r="E131" s="64"/>
      <c r="F131" s="67"/>
      <c r="G131" s="67"/>
      <c r="H131" s="64"/>
      <c r="I131" s="64"/>
    </row>
    <row r="132" ht="20" customHeight="1" spans="1:9" x14ac:dyDescent="0.25">
      <c r="A132" s="76"/>
      <c r="B132" s="71"/>
      <c r="C132" s="69">
        <f>IFERROR(INDEX('Tool Inventory'!$B$2:$B$201,MATCH($B132,'Tool Inventory'!$A$2:$A$201,0)),"")</f>
      </c>
      <c r="D132" s="69"/>
      <c r="E132" s="69"/>
      <c r="F132" s="72"/>
      <c r="G132" s="72"/>
      <c r="H132" s="69"/>
      <c r="I132" s="69"/>
    </row>
    <row r="133" ht="20" customHeight="1" spans="1:9" x14ac:dyDescent="0.25">
      <c r="A133" s="75"/>
      <c r="B133" s="66"/>
      <c r="C133" s="64">
        <f>IFERROR(INDEX('Tool Inventory'!$B$2:$B$201,MATCH($B133,'Tool Inventory'!$A$2:$A$201,0)),"")</f>
      </c>
      <c r="D133" s="64"/>
      <c r="E133" s="64"/>
      <c r="F133" s="67"/>
      <c r="G133" s="67"/>
      <c r="H133" s="64"/>
      <c r="I133" s="64"/>
    </row>
    <row r="134" ht="20" customHeight="1" spans="1:9" x14ac:dyDescent="0.25">
      <c r="A134" s="76"/>
      <c r="B134" s="71"/>
      <c r="C134" s="69">
        <f>IFERROR(INDEX('Tool Inventory'!$B$2:$B$201,MATCH($B134,'Tool Inventory'!$A$2:$A$201,0)),"")</f>
      </c>
      <c r="D134" s="69"/>
      <c r="E134" s="69"/>
      <c r="F134" s="72"/>
      <c r="G134" s="72"/>
      <c r="H134" s="69"/>
      <c r="I134" s="69"/>
    </row>
    <row r="135" ht="20" customHeight="1" spans="1:9" x14ac:dyDescent="0.25">
      <c r="A135" s="75"/>
      <c r="B135" s="66"/>
      <c r="C135" s="64">
        <f>IFERROR(INDEX('Tool Inventory'!$B$2:$B$201,MATCH($B135,'Tool Inventory'!$A$2:$A$201,0)),"")</f>
      </c>
      <c r="D135" s="64"/>
      <c r="E135" s="64"/>
      <c r="F135" s="67"/>
      <c r="G135" s="67"/>
      <c r="H135" s="64"/>
      <c r="I135" s="64"/>
    </row>
    <row r="136" ht="20" customHeight="1" spans="1:9" x14ac:dyDescent="0.25">
      <c r="A136" s="76"/>
      <c r="B136" s="71"/>
      <c r="C136" s="69">
        <f>IFERROR(INDEX('Tool Inventory'!$B$2:$B$201,MATCH($B136,'Tool Inventory'!$A$2:$A$201,0)),"")</f>
      </c>
      <c r="D136" s="69"/>
      <c r="E136" s="69"/>
      <c r="F136" s="72"/>
      <c r="G136" s="72"/>
      <c r="H136" s="69"/>
      <c r="I136" s="69"/>
    </row>
    <row r="137" ht="20" customHeight="1" spans="1:9" x14ac:dyDescent="0.25">
      <c r="A137" s="75"/>
      <c r="B137" s="66"/>
      <c r="C137" s="64">
        <f>IFERROR(INDEX('Tool Inventory'!$B$2:$B$201,MATCH($B137,'Tool Inventory'!$A$2:$A$201,0)),"")</f>
      </c>
      <c r="D137" s="64"/>
      <c r="E137" s="64"/>
      <c r="F137" s="67"/>
      <c r="G137" s="67"/>
      <c r="H137" s="64"/>
      <c r="I137" s="64"/>
    </row>
    <row r="138" ht="20" customHeight="1" spans="1:9" x14ac:dyDescent="0.25">
      <c r="A138" s="76"/>
      <c r="B138" s="71"/>
      <c r="C138" s="69">
        <f>IFERROR(INDEX('Tool Inventory'!$B$2:$B$201,MATCH($B138,'Tool Inventory'!$A$2:$A$201,0)),"")</f>
      </c>
      <c r="D138" s="69"/>
      <c r="E138" s="69"/>
      <c r="F138" s="72"/>
      <c r="G138" s="72"/>
      <c r="H138" s="69"/>
      <c r="I138" s="69"/>
    </row>
    <row r="139" ht="20" customHeight="1" spans="1:9" x14ac:dyDescent="0.25">
      <c r="A139" s="75"/>
      <c r="B139" s="66"/>
      <c r="C139" s="64">
        <f>IFERROR(INDEX('Tool Inventory'!$B$2:$B$201,MATCH($B139,'Tool Inventory'!$A$2:$A$201,0)),"")</f>
      </c>
      <c r="D139" s="64"/>
      <c r="E139" s="64"/>
      <c r="F139" s="67"/>
      <c r="G139" s="67"/>
      <c r="H139" s="64"/>
      <c r="I139" s="64"/>
    </row>
    <row r="140" ht="20" customHeight="1" spans="1:9" x14ac:dyDescent="0.25">
      <c r="A140" s="76"/>
      <c r="B140" s="71"/>
      <c r="C140" s="69">
        <f>IFERROR(INDEX('Tool Inventory'!$B$2:$B$201,MATCH($B140,'Tool Inventory'!$A$2:$A$201,0)),"")</f>
      </c>
      <c r="D140" s="69"/>
      <c r="E140" s="69"/>
      <c r="F140" s="72"/>
      <c r="G140" s="72"/>
      <c r="H140" s="69"/>
      <c r="I140" s="69"/>
    </row>
    <row r="141" ht="20" customHeight="1" spans="1:9" x14ac:dyDescent="0.25">
      <c r="A141" s="75"/>
      <c r="B141" s="66"/>
      <c r="C141" s="64">
        <f>IFERROR(INDEX('Tool Inventory'!$B$2:$B$201,MATCH($B141,'Tool Inventory'!$A$2:$A$201,0)),"")</f>
      </c>
      <c r="D141" s="64"/>
      <c r="E141" s="64"/>
      <c r="F141" s="67"/>
      <c r="G141" s="67"/>
      <c r="H141" s="64"/>
      <c r="I141" s="64"/>
    </row>
    <row r="142" ht="20" customHeight="1" spans="1:9" x14ac:dyDescent="0.25">
      <c r="A142" s="76"/>
      <c r="B142" s="71"/>
      <c r="C142" s="69">
        <f>IFERROR(INDEX('Tool Inventory'!$B$2:$B$201,MATCH($B142,'Tool Inventory'!$A$2:$A$201,0)),"")</f>
      </c>
      <c r="D142" s="69"/>
      <c r="E142" s="69"/>
      <c r="F142" s="72"/>
      <c r="G142" s="72"/>
      <c r="H142" s="69"/>
      <c r="I142" s="69"/>
    </row>
    <row r="143" ht="20" customHeight="1" spans="1:9" x14ac:dyDescent="0.25">
      <c r="A143" s="75"/>
      <c r="B143" s="66"/>
      <c r="C143" s="64">
        <f>IFERROR(INDEX('Tool Inventory'!$B$2:$B$201,MATCH($B143,'Tool Inventory'!$A$2:$A$201,0)),"")</f>
      </c>
      <c r="D143" s="64"/>
      <c r="E143" s="64"/>
      <c r="F143" s="67"/>
      <c r="G143" s="67"/>
      <c r="H143" s="64"/>
      <c r="I143" s="64"/>
    </row>
    <row r="144" ht="20" customHeight="1" spans="1:9" x14ac:dyDescent="0.25">
      <c r="A144" s="76"/>
      <c r="B144" s="71"/>
      <c r="C144" s="69">
        <f>IFERROR(INDEX('Tool Inventory'!$B$2:$B$201,MATCH($B144,'Tool Inventory'!$A$2:$A$201,0)),"")</f>
      </c>
      <c r="D144" s="69"/>
      <c r="E144" s="69"/>
      <c r="F144" s="72"/>
      <c r="G144" s="72"/>
      <c r="H144" s="69"/>
      <c r="I144" s="69"/>
    </row>
    <row r="145" ht="20" customHeight="1" spans="1:9" x14ac:dyDescent="0.25">
      <c r="A145" s="75"/>
      <c r="B145" s="66"/>
      <c r="C145" s="64">
        <f>IFERROR(INDEX('Tool Inventory'!$B$2:$B$201,MATCH($B145,'Tool Inventory'!$A$2:$A$201,0)),"")</f>
      </c>
      <c r="D145" s="64"/>
      <c r="E145" s="64"/>
      <c r="F145" s="67"/>
      <c r="G145" s="67"/>
      <c r="H145" s="64"/>
      <c r="I145" s="64"/>
    </row>
    <row r="146" ht="20" customHeight="1" spans="1:9" x14ac:dyDescent="0.25">
      <c r="A146" s="76"/>
      <c r="B146" s="71"/>
      <c r="C146" s="69">
        <f>IFERROR(INDEX('Tool Inventory'!$B$2:$B$201,MATCH($B146,'Tool Inventory'!$A$2:$A$201,0)),"")</f>
      </c>
      <c r="D146" s="69"/>
      <c r="E146" s="69"/>
      <c r="F146" s="72"/>
      <c r="G146" s="72"/>
      <c r="H146" s="69"/>
      <c r="I146" s="69"/>
    </row>
    <row r="147" ht="20" customHeight="1" spans="1:9" x14ac:dyDescent="0.25">
      <c r="A147" s="75"/>
      <c r="B147" s="66"/>
      <c r="C147" s="64">
        <f>IFERROR(INDEX('Tool Inventory'!$B$2:$B$201,MATCH($B147,'Tool Inventory'!$A$2:$A$201,0)),"")</f>
      </c>
      <c r="D147" s="64"/>
      <c r="E147" s="64"/>
      <c r="F147" s="67"/>
      <c r="G147" s="67"/>
      <c r="H147" s="64"/>
      <c r="I147" s="64"/>
    </row>
    <row r="148" ht="20" customHeight="1" spans="1:9" x14ac:dyDescent="0.25">
      <c r="A148" s="76"/>
      <c r="B148" s="71"/>
      <c r="C148" s="69">
        <f>IFERROR(INDEX('Tool Inventory'!$B$2:$B$201,MATCH($B148,'Tool Inventory'!$A$2:$A$201,0)),"")</f>
      </c>
      <c r="D148" s="69"/>
      <c r="E148" s="69"/>
      <c r="F148" s="72"/>
      <c r="G148" s="72"/>
      <c r="H148" s="69"/>
      <c r="I148" s="69"/>
    </row>
    <row r="149" ht="20" customHeight="1" spans="1:9" x14ac:dyDescent="0.25">
      <c r="A149" s="75"/>
      <c r="B149" s="66"/>
      <c r="C149" s="64">
        <f>IFERROR(INDEX('Tool Inventory'!$B$2:$B$201,MATCH($B149,'Tool Inventory'!$A$2:$A$201,0)),"")</f>
      </c>
      <c r="D149" s="64"/>
      <c r="E149" s="64"/>
      <c r="F149" s="67"/>
      <c r="G149" s="67"/>
      <c r="H149" s="64"/>
      <c r="I149" s="64"/>
    </row>
    <row r="150" ht="20" customHeight="1" spans="1:9" x14ac:dyDescent="0.25">
      <c r="A150" s="76"/>
      <c r="B150" s="71"/>
      <c r="C150" s="69">
        <f>IFERROR(INDEX('Tool Inventory'!$B$2:$B$201,MATCH($B150,'Tool Inventory'!$A$2:$A$201,0)),"")</f>
      </c>
      <c r="D150" s="69"/>
      <c r="E150" s="69"/>
      <c r="F150" s="72"/>
      <c r="G150" s="72"/>
      <c r="H150" s="69"/>
      <c r="I150" s="69"/>
    </row>
    <row r="151" ht="20" customHeight="1" spans="1:9" x14ac:dyDescent="0.25">
      <c r="A151" s="75"/>
      <c r="B151" s="66"/>
      <c r="C151" s="64">
        <f>IFERROR(INDEX('Tool Inventory'!$B$2:$B$201,MATCH($B151,'Tool Inventory'!$A$2:$A$201,0)),"")</f>
      </c>
      <c r="D151" s="64"/>
      <c r="E151" s="64"/>
      <c r="F151" s="67"/>
      <c r="G151" s="67"/>
      <c r="H151" s="64"/>
      <c r="I151" s="64"/>
    </row>
    <row r="152" ht="20" customHeight="1" spans="1:9" x14ac:dyDescent="0.25">
      <c r="A152" s="76"/>
      <c r="B152" s="71"/>
      <c r="C152" s="69">
        <f>IFERROR(INDEX('Tool Inventory'!$B$2:$B$201,MATCH($B152,'Tool Inventory'!$A$2:$A$201,0)),"")</f>
      </c>
      <c r="D152" s="69"/>
      <c r="E152" s="69"/>
      <c r="F152" s="72"/>
      <c r="G152" s="72"/>
      <c r="H152" s="69"/>
      <c r="I152" s="69"/>
    </row>
    <row r="153" ht="20" customHeight="1" spans="1:9" x14ac:dyDescent="0.25">
      <c r="A153" s="75"/>
      <c r="B153" s="66"/>
      <c r="C153" s="64">
        <f>IFERROR(INDEX('Tool Inventory'!$B$2:$B$201,MATCH($B153,'Tool Inventory'!$A$2:$A$201,0)),"")</f>
      </c>
      <c r="D153" s="64"/>
      <c r="E153" s="64"/>
      <c r="F153" s="67"/>
      <c r="G153" s="67"/>
      <c r="H153" s="64"/>
      <c r="I153" s="64"/>
    </row>
    <row r="154" ht="20" customHeight="1" spans="1:9" x14ac:dyDescent="0.25">
      <c r="A154" s="76"/>
      <c r="B154" s="71"/>
      <c r="C154" s="69">
        <f>IFERROR(INDEX('Tool Inventory'!$B$2:$B$201,MATCH($B154,'Tool Inventory'!$A$2:$A$201,0)),"")</f>
      </c>
      <c r="D154" s="69"/>
      <c r="E154" s="69"/>
      <c r="F154" s="72"/>
      <c r="G154" s="72"/>
      <c r="H154" s="69"/>
      <c r="I154" s="69"/>
    </row>
    <row r="155" ht="20" customHeight="1" spans="1:9" x14ac:dyDescent="0.25">
      <c r="A155" s="75"/>
      <c r="B155" s="66"/>
      <c r="C155" s="64">
        <f>IFERROR(INDEX('Tool Inventory'!$B$2:$B$201,MATCH($B155,'Tool Inventory'!$A$2:$A$201,0)),"")</f>
      </c>
      <c r="D155" s="64"/>
      <c r="E155" s="64"/>
      <c r="F155" s="67"/>
      <c r="G155" s="67"/>
      <c r="H155" s="64"/>
      <c r="I155" s="64"/>
    </row>
    <row r="156" ht="20" customHeight="1" spans="1:9" x14ac:dyDescent="0.25">
      <c r="A156" s="76"/>
      <c r="B156" s="71"/>
      <c r="C156" s="69">
        <f>IFERROR(INDEX('Tool Inventory'!$B$2:$B$201,MATCH($B156,'Tool Inventory'!$A$2:$A$201,0)),"")</f>
      </c>
      <c r="D156" s="69"/>
      <c r="E156" s="69"/>
      <c r="F156" s="72"/>
      <c r="G156" s="72"/>
      <c r="H156" s="69"/>
      <c r="I156" s="69"/>
    </row>
    <row r="157" ht="20" customHeight="1" spans="1:9" x14ac:dyDescent="0.25">
      <c r="A157" s="75"/>
      <c r="B157" s="66"/>
      <c r="C157" s="64">
        <f>IFERROR(INDEX('Tool Inventory'!$B$2:$B$201,MATCH($B157,'Tool Inventory'!$A$2:$A$201,0)),"")</f>
      </c>
      <c r="D157" s="64"/>
      <c r="E157" s="64"/>
      <c r="F157" s="67"/>
      <c r="G157" s="67"/>
      <c r="H157" s="64"/>
      <c r="I157" s="64"/>
    </row>
    <row r="158" ht="20" customHeight="1" spans="1:9" x14ac:dyDescent="0.25">
      <c r="A158" s="76"/>
      <c r="B158" s="71"/>
      <c r="C158" s="69">
        <f>IFERROR(INDEX('Tool Inventory'!$B$2:$B$201,MATCH($B158,'Tool Inventory'!$A$2:$A$201,0)),"")</f>
      </c>
      <c r="D158" s="69"/>
      <c r="E158" s="69"/>
      <c r="F158" s="72"/>
      <c r="G158" s="72"/>
      <c r="H158" s="69"/>
      <c r="I158" s="69"/>
    </row>
    <row r="159" ht="20" customHeight="1" spans="1:9" x14ac:dyDescent="0.25">
      <c r="A159" s="75"/>
      <c r="B159" s="66"/>
      <c r="C159" s="64">
        <f>IFERROR(INDEX('Tool Inventory'!$B$2:$B$201,MATCH($B159,'Tool Inventory'!$A$2:$A$201,0)),"")</f>
      </c>
      <c r="D159" s="64"/>
      <c r="E159" s="64"/>
      <c r="F159" s="67"/>
      <c r="G159" s="67"/>
      <c r="H159" s="64"/>
      <c r="I159" s="64"/>
    </row>
    <row r="160" ht="20" customHeight="1" spans="1:9" x14ac:dyDescent="0.25">
      <c r="A160" s="76"/>
      <c r="B160" s="71"/>
      <c r="C160" s="69">
        <f>IFERROR(INDEX('Tool Inventory'!$B$2:$B$201,MATCH($B160,'Tool Inventory'!$A$2:$A$201,0)),"")</f>
      </c>
      <c r="D160" s="69"/>
      <c r="E160" s="69"/>
      <c r="F160" s="72"/>
      <c r="G160" s="72"/>
      <c r="H160" s="69"/>
      <c r="I160" s="69"/>
    </row>
    <row r="161" ht="20" customHeight="1" spans="1:9" x14ac:dyDescent="0.25">
      <c r="A161" s="75"/>
      <c r="B161" s="66"/>
      <c r="C161" s="64">
        <f>IFERROR(INDEX('Tool Inventory'!$B$2:$B$201,MATCH($B161,'Tool Inventory'!$A$2:$A$201,0)),"")</f>
      </c>
      <c r="D161" s="64"/>
      <c r="E161" s="64"/>
      <c r="F161" s="67"/>
      <c r="G161" s="67"/>
      <c r="H161" s="64"/>
      <c r="I161" s="64"/>
    </row>
    <row r="162" ht="20" customHeight="1" spans="1:9" x14ac:dyDescent="0.25">
      <c r="A162" s="76"/>
      <c r="B162" s="71"/>
      <c r="C162" s="69">
        <f>IFERROR(INDEX('Tool Inventory'!$B$2:$B$201,MATCH($B162,'Tool Inventory'!$A$2:$A$201,0)),"")</f>
      </c>
      <c r="D162" s="69"/>
      <c r="E162" s="69"/>
      <c r="F162" s="72"/>
      <c r="G162" s="72"/>
      <c r="H162" s="69"/>
      <c r="I162" s="69"/>
    </row>
    <row r="163" ht="20" customHeight="1" spans="1:9" x14ac:dyDescent="0.25">
      <c r="A163" s="75"/>
      <c r="B163" s="66"/>
      <c r="C163" s="64">
        <f>IFERROR(INDEX('Tool Inventory'!$B$2:$B$201,MATCH($B163,'Tool Inventory'!$A$2:$A$201,0)),"")</f>
      </c>
      <c r="D163" s="64"/>
      <c r="E163" s="64"/>
      <c r="F163" s="67"/>
      <c r="G163" s="67"/>
      <c r="H163" s="64"/>
      <c r="I163" s="64"/>
    </row>
    <row r="164" ht="20" customHeight="1" spans="1:9" x14ac:dyDescent="0.25">
      <c r="A164" s="76"/>
      <c r="B164" s="71"/>
      <c r="C164" s="69">
        <f>IFERROR(INDEX('Tool Inventory'!$B$2:$B$201,MATCH($B164,'Tool Inventory'!$A$2:$A$201,0)),"")</f>
      </c>
      <c r="D164" s="69"/>
      <c r="E164" s="69"/>
      <c r="F164" s="72"/>
      <c r="G164" s="72"/>
      <c r="H164" s="69"/>
      <c r="I164" s="69"/>
    </row>
    <row r="165" ht="20" customHeight="1" spans="1:9" x14ac:dyDescent="0.25">
      <c r="A165" s="75"/>
      <c r="B165" s="66"/>
      <c r="C165" s="64">
        <f>IFERROR(INDEX('Tool Inventory'!$B$2:$B$201,MATCH($B165,'Tool Inventory'!$A$2:$A$201,0)),"")</f>
      </c>
      <c r="D165" s="64"/>
      <c r="E165" s="64"/>
      <c r="F165" s="67"/>
      <c r="G165" s="67"/>
      <c r="H165" s="64"/>
      <c r="I165" s="64"/>
    </row>
    <row r="166" ht="20" customHeight="1" spans="1:9" x14ac:dyDescent="0.25">
      <c r="A166" s="76"/>
      <c r="B166" s="71"/>
      <c r="C166" s="69">
        <f>IFERROR(INDEX('Tool Inventory'!$B$2:$B$201,MATCH($B166,'Tool Inventory'!$A$2:$A$201,0)),"")</f>
      </c>
      <c r="D166" s="69"/>
      <c r="E166" s="69"/>
      <c r="F166" s="72"/>
      <c r="G166" s="72"/>
      <c r="H166" s="69"/>
      <c r="I166" s="69"/>
    </row>
    <row r="167" ht="20" customHeight="1" spans="1:9" x14ac:dyDescent="0.25">
      <c r="A167" s="75"/>
      <c r="B167" s="66"/>
      <c r="C167" s="64">
        <f>IFERROR(INDEX('Tool Inventory'!$B$2:$B$201,MATCH($B167,'Tool Inventory'!$A$2:$A$201,0)),"")</f>
      </c>
      <c r="D167" s="64"/>
      <c r="E167" s="64"/>
      <c r="F167" s="67"/>
      <c r="G167" s="67"/>
      <c r="H167" s="64"/>
      <c r="I167" s="64"/>
    </row>
    <row r="168" ht="20" customHeight="1" spans="1:9" x14ac:dyDescent="0.25">
      <c r="A168" s="76"/>
      <c r="B168" s="71"/>
      <c r="C168" s="69">
        <f>IFERROR(INDEX('Tool Inventory'!$B$2:$B$201,MATCH($B168,'Tool Inventory'!$A$2:$A$201,0)),"")</f>
      </c>
      <c r="D168" s="69"/>
      <c r="E168" s="69"/>
      <c r="F168" s="72"/>
      <c r="G168" s="72"/>
      <c r="H168" s="69"/>
      <c r="I168" s="69"/>
    </row>
    <row r="169" ht="20" customHeight="1" spans="1:9" x14ac:dyDescent="0.25">
      <c r="A169" s="75"/>
      <c r="B169" s="66"/>
      <c r="C169" s="64">
        <f>IFERROR(INDEX('Tool Inventory'!$B$2:$B$201,MATCH($B169,'Tool Inventory'!$A$2:$A$201,0)),"")</f>
      </c>
      <c r="D169" s="64"/>
      <c r="E169" s="64"/>
      <c r="F169" s="67"/>
      <c r="G169" s="67"/>
      <c r="H169" s="64"/>
      <c r="I169" s="64"/>
    </row>
    <row r="170" ht="20" customHeight="1" spans="1:9" x14ac:dyDescent="0.25">
      <c r="A170" s="76"/>
      <c r="B170" s="71"/>
      <c r="C170" s="69">
        <f>IFERROR(INDEX('Tool Inventory'!$B$2:$B$201,MATCH($B170,'Tool Inventory'!$A$2:$A$201,0)),"")</f>
      </c>
      <c r="D170" s="69"/>
      <c r="E170" s="69"/>
      <c r="F170" s="72"/>
      <c r="G170" s="72"/>
      <c r="H170" s="69"/>
      <c r="I170" s="69"/>
    </row>
    <row r="171" ht="20" customHeight="1" spans="1:9" x14ac:dyDescent="0.25">
      <c r="A171" s="75"/>
      <c r="B171" s="66"/>
      <c r="C171" s="64">
        <f>IFERROR(INDEX('Tool Inventory'!$B$2:$B$201,MATCH($B171,'Tool Inventory'!$A$2:$A$201,0)),"")</f>
      </c>
      <c r="D171" s="64"/>
      <c r="E171" s="64"/>
      <c r="F171" s="67"/>
      <c r="G171" s="67"/>
      <c r="H171" s="64"/>
      <c r="I171" s="64"/>
    </row>
    <row r="172" ht="20" customHeight="1" spans="1:9" x14ac:dyDescent="0.25">
      <c r="A172" s="76"/>
      <c r="B172" s="71"/>
      <c r="C172" s="69">
        <f>IFERROR(INDEX('Tool Inventory'!$B$2:$B$201,MATCH($B172,'Tool Inventory'!$A$2:$A$201,0)),"")</f>
      </c>
      <c r="D172" s="69"/>
      <c r="E172" s="69"/>
      <c r="F172" s="72"/>
      <c r="G172" s="72"/>
      <c r="H172" s="69"/>
      <c r="I172" s="69"/>
    </row>
    <row r="173" ht="20" customHeight="1" spans="1:9" x14ac:dyDescent="0.25">
      <c r="A173" s="75"/>
      <c r="B173" s="66"/>
      <c r="C173" s="64">
        <f>IFERROR(INDEX('Tool Inventory'!$B$2:$B$201,MATCH($B173,'Tool Inventory'!$A$2:$A$201,0)),"")</f>
      </c>
      <c r="D173" s="64"/>
      <c r="E173" s="64"/>
      <c r="F173" s="67"/>
      <c r="G173" s="67"/>
      <c r="H173" s="64"/>
      <c r="I173" s="64"/>
    </row>
    <row r="174" ht="20" customHeight="1" spans="1:9" x14ac:dyDescent="0.25">
      <c r="A174" s="76"/>
      <c r="B174" s="71"/>
      <c r="C174" s="69">
        <f>IFERROR(INDEX('Tool Inventory'!$B$2:$B$201,MATCH($B174,'Tool Inventory'!$A$2:$A$201,0)),"")</f>
      </c>
      <c r="D174" s="69"/>
      <c r="E174" s="69"/>
      <c r="F174" s="72"/>
      <c r="G174" s="72"/>
      <c r="H174" s="69"/>
      <c r="I174" s="69"/>
    </row>
    <row r="175" ht="20" customHeight="1" spans="1:9" x14ac:dyDescent="0.25">
      <c r="A175" s="75"/>
      <c r="B175" s="66"/>
      <c r="C175" s="64">
        <f>IFERROR(INDEX('Tool Inventory'!$B$2:$B$201,MATCH($B175,'Tool Inventory'!$A$2:$A$201,0)),"")</f>
      </c>
      <c r="D175" s="64"/>
      <c r="E175" s="64"/>
      <c r="F175" s="67"/>
      <c r="G175" s="67"/>
      <c r="H175" s="64"/>
      <c r="I175" s="64"/>
    </row>
    <row r="176" ht="20" customHeight="1" spans="1:9" x14ac:dyDescent="0.25">
      <c r="A176" s="76"/>
      <c r="B176" s="71"/>
      <c r="C176" s="69">
        <f>IFERROR(INDEX('Tool Inventory'!$B$2:$B$201,MATCH($B176,'Tool Inventory'!$A$2:$A$201,0)),"")</f>
      </c>
      <c r="D176" s="69"/>
      <c r="E176" s="69"/>
      <c r="F176" s="72"/>
      <c r="G176" s="72"/>
      <c r="H176" s="69"/>
      <c r="I176" s="69"/>
    </row>
    <row r="177" ht="20" customHeight="1" spans="1:9" x14ac:dyDescent="0.25">
      <c r="A177" s="75"/>
      <c r="B177" s="66"/>
      <c r="C177" s="64">
        <f>IFERROR(INDEX('Tool Inventory'!$B$2:$B$201,MATCH($B177,'Tool Inventory'!$A$2:$A$201,0)),"")</f>
      </c>
      <c r="D177" s="64"/>
      <c r="E177" s="64"/>
      <c r="F177" s="67"/>
      <c r="G177" s="67"/>
      <c r="H177" s="64"/>
      <c r="I177" s="64"/>
    </row>
    <row r="178" ht="20" customHeight="1" spans="1:9" x14ac:dyDescent="0.25">
      <c r="A178" s="76"/>
      <c r="B178" s="71"/>
      <c r="C178" s="69">
        <f>IFERROR(INDEX('Tool Inventory'!$B$2:$B$201,MATCH($B178,'Tool Inventory'!$A$2:$A$201,0)),"")</f>
      </c>
      <c r="D178" s="69"/>
      <c r="E178" s="69"/>
      <c r="F178" s="72"/>
      <c r="G178" s="72"/>
      <c r="H178" s="69"/>
      <c r="I178" s="69"/>
    </row>
    <row r="179" ht="20" customHeight="1" spans="1:9" x14ac:dyDescent="0.25">
      <c r="A179" s="75"/>
      <c r="B179" s="66"/>
      <c r="C179" s="64">
        <f>IFERROR(INDEX('Tool Inventory'!$B$2:$B$201,MATCH($B179,'Tool Inventory'!$A$2:$A$201,0)),"")</f>
      </c>
      <c r="D179" s="64"/>
      <c r="E179" s="64"/>
      <c r="F179" s="67"/>
      <c r="G179" s="67"/>
      <c r="H179" s="64"/>
      <c r="I179" s="64"/>
    </row>
    <row r="180" ht="20" customHeight="1" spans="1:9" x14ac:dyDescent="0.25">
      <c r="A180" s="76"/>
      <c r="B180" s="71"/>
      <c r="C180" s="69">
        <f>IFERROR(INDEX('Tool Inventory'!$B$2:$B$201,MATCH($B180,'Tool Inventory'!$A$2:$A$201,0)),"")</f>
      </c>
      <c r="D180" s="69"/>
      <c r="E180" s="69"/>
      <c r="F180" s="72"/>
      <c r="G180" s="72"/>
      <c r="H180" s="69"/>
      <c r="I180" s="69"/>
    </row>
    <row r="181" ht="20" customHeight="1" spans="1:9" x14ac:dyDescent="0.25">
      <c r="A181" s="75"/>
      <c r="B181" s="66"/>
      <c r="C181" s="64">
        <f>IFERROR(INDEX('Tool Inventory'!$B$2:$B$201,MATCH($B181,'Tool Inventory'!$A$2:$A$201,0)),"")</f>
      </c>
      <c r="D181" s="64"/>
      <c r="E181" s="64"/>
      <c r="F181" s="67"/>
      <c r="G181" s="67"/>
      <c r="H181" s="64"/>
      <c r="I181" s="64"/>
    </row>
    <row r="182" ht="20" customHeight="1" spans="1:9" x14ac:dyDescent="0.25">
      <c r="A182" s="76"/>
      <c r="B182" s="71"/>
      <c r="C182" s="69">
        <f>IFERROR(INDEX('Tool Inventory'!$B$2:$B$201,MATCH($B182,'Tool Inventory'!$A$2:$A$201,0)),"")</f>
      </c>
      <c r="D182" s="69"/>
      <c r="E182" s="69"/>
      <c r="F182" s="72"/>
      <c r="G182" s="72"/>
      <c r="H182" s="69"/>
      <c r="I182" s="69"/>
    </row>
    <row r="183" ht="20" customHeight="1" spans="1:9" x14ac:dyDescent="0.25">
      <c r="A183" s="75"/>
      <c r="B183" s="66"/>
      <c r="C183" s="64">
        <f>IFERROR(INDEX('Tool Inventory'!$B$2:$B$201,MATCH($B183,'Tool Inventory'!$A$2:$A$201,0)),"")</f>
      </c>
      <c r="D183" s="64"/>
      <c r="E183" s="64"/>
      <c r="F183" s="67"/>
      <c r="G183" s="67"/>
      <c r="H183" s="64"/>
      <c r="I183" s="64"/>
    </row>
    <row r="184" ht="20" customHeight="1" spans="1:9" x14ac:dyDescent="0.25">
      <c r="A184" s="76"/>
      <c r="B184" s="71"/>
      <c r="C184" s="69">
        <f>IFERROR(INDEX('Tool Inventory'!$B$2:$B$201,MATCH($B184,'Tool Inventory'!$A$2:$A$201,0)),"")</f>
      </c>
      <c r="D184" s="69"/>
      <c r="E184" s="69"/>
      <c r="F184" s="72"/>
      <c r="G184" s="72"/>
      <c r="H184" s="69"/>
      <c r="I184" s="69"/>
    </row>
    <row r="185" ht="20" customHeight="1" spans="1:9" x14ac:dyDescent="0.25">
      <c r="A185" s="75"/>
      <c r="B185" s="66"/>
      <c r="C185" s="64">
        <f>IFERROR(INDEX('Tool Inventory'!$B$2:$B$201,MATCH($B185,'Tool Inventory'!$A$2:$A$201,0)),"")</f>
      </c>
      <c r="D185" s="64"/>
      <c r="E185" s="64"/>
      <c r="F185" s="67"/>
      <c r="G185" s="67"/>
      <c r="H185" s="64"/>
      <c r="I185" s="64"/>
    </row>
    <row r="186" ht="20" customHeight="1" spans="1:9" x14ac:dyDescent="0.25">
      <c r="A186" s="76"/>
      <c r="B186" s="71"/>
      <c r="C186" s="69">
        <f>IFERROR(INDEX('Tool Inventory'!$B$2:$B$201,MATCH($B186,'Tool Inventory'!$A$2:$A$201,0)),"")</f>
      </c>
      <c r="D186" s="69"/>
      <c r="E186" s="69"/>
      <c r="F186" s="72"/>
      <c r="G186" s="72"/>
      <c r="H186" s="69"/>
      <c r="I186" s="69"/>
    </row>
    <row r="187" ht="20" customHeight="1" spans="1:9" x14ac:dyDescent="0.25">
      <c r="A187" s="75"/>
      <c r="B187" s="66"/>
      <c r="C187" s="64">
        <f>IFERROR(INDEX('Tool Inventory'!$B$2:$B$201,MATCH($B187,'Tool Inventory'!$A$2:$A$201,0)),"")</f>
      </c>
      <c r="D187" s="64"/>
      <c r="E187" s="64"/>
      <c r="F187" s="67"/>
      <c r="G187" s="67"/>
      <c r="H187" s="64"/>
      <c r="I187" s="64"/>
    </row>
    <row r="188" ht="20" customHeight="1" spans="1:9" x14ac:dyDescent="0.25">
      <c r="A188" s="76"/>
      <c r="B188" s="71"/>
      <c r="C188" s="69">
        <f>IFERROR(INDEX('Tool Inventory'!$B$2:$B$201,MATCH($B188,'Tool Inventory'!$A$2:$A$201,0)),"")</f>
      </c>
      <c r="D188" s="69"/>
      <c r="E188" s="69"/>
      <c r="F188" s="72"/>
      <c r="G188" s="72"/>
      <c r="H188" s="69"/>
      <c r="I188" s="69"/>
    </row>
    <row r="189" ht="20" customHeight="1" spans="1:9" x14ac:dyDescent="0.25">
      <c r="A189" s="75"/>
      <c r="B189" s="66"/>
      <c r="C189" s="64">
        <f>IFERROR(INDEX('Tool Inventory'!$B$2:$B$201,MATCH($B189,'Tool Inventory'!$A$2:$A$201,0)),"")</f>
      </c>
      <c r="D189" s="64"/>
      <c r="E189" s="64"/>
      <c r="F189" s="67"/>
      <c r="G189" s="67"/>
      <c r="H189" s="64"/>
      <c r="I189" s="64"/>
    </row>
    <row r="190" ht="20" customHeight="1" spans="1:9" x14ac:dyDescent="0.25">
      <c r="A190" s="76"/>
      <c r="B190" s="71"/>
      <c r="C190" s="69">
        <f>IFERROR(INDEX('Tool Inventory'!$B$2:$B$201,MATCH($B190,'Tool Inventory'!$A$2:$A$201,0)),"")</f>
      </c>
      <c r="D190" s="69"/>
      <c r="E190" s="69"/>
      <c r="F190" s="72"/>
      <c r="G190" s="72"/>
      <c r="H190" s="69"/>
      <c r="I190" s="69"/>
    </row>
    <row r="191" ht="20" customHeight="1" spans="1:9" x14ac:dyDescent="0.25">
      <c r="A191" s="75"/>
      <c r="B191" s="66"/>
      <c r="C191" s="64">
        <f>IFERROR(INDEX('Tool Inventory'!$B$2:$B$201,MATCH($B191,'Tool Inventory'!$A$2:$A$201,0)),"")</f>
      </c>
      <c r="D191" s="64"/>
      <c r="E191" s="64"/>
      <c r="F191" s="67"/>
      <c r="G191" s="67"/>
      <c r="H191" s="64"/>
      <c r="I191" s="64"/>
    </row>
    <row r="192" ht="20" customHeight="1" spans="1:9" x14ac:dyDescent="0.25">
      <c r="A192" s="76"/>
      <c r="B192" s="71"/>
      <c r="C192" s="69">
        <f>IFERROR(INDEX('Tool Inventory'!$B$2:$B$201,MATCH($B192,'Tool Inventory'!$A$2:$A$201,0)),"")</f>
      </c>
      <c r="D192" s="69"/>
      <c r="E192" s="69"/>
      <c r="F192" s="72"/>
      <c r="G192" s="72"/>
      <c r="H192" s="69"/>
      <c r="I192" s="69"/>
    </row>
    <row r="193" ht="20" customHeight="1" spans="1:9" x14ac:dyDescent="0.25">
      <c r="A193" s="75"/>
      <c r="B193" s="66"/>
      <c r="C193" s="64">
        <f>IFERROR(INDEX('Tool Inventory'!$B$2:$B$201,MATCH($B193,'Tool Inventory'!$A$2:$A$201,0)),"")</f>
      </c>
      <c r="D193" s="64"/>
      <c r="E193" s="64"/>
      <c r="F193" s="67"/>
      <c r="G193" s="67"/>
      <c r="H193" s="64"/>
      <c r="I193" s="64"/>
    </row>
    <row r="194" ht="20" customHeight="1" spans="1:9" x14ac:dyDescent="0.25">
      <c r="A194" s="76"/>
      <c r="B194" s="71"/>
      <c r="C194" s="69">
        <f>IFERROR(INDEX('Tool Inventory'!$B$2:$B$201,MATCH($B194,'Tool Inventory'!$A$2:$A$201,0)),"")</f>
      </c>
      <c r="D194" s="69"/>
      <c r="E194" s="69"/>
      <c r="F194" s="72"/>
      <c r="G194" s="72"/>
      <c r="H194" s="69"/>
      <c r="I194" s="69"/>
    </row>
    <row r="195" ht="20" customHeight="1" spans="1:9" x14ac:dyDescent="0.25">
      <c r="A195" s="75"/>
      <c r="B195" s="66"/>
      <c r="C195" s="64">
        <f>IFERROR(INDEX('Tool Inventory'!$B$2:$B$201,MATCH($B195,'Tool Inventory'!$A$2:$A$201,0)),"")</f>
      </c>
      <c r="D195" s="64"/>
      <c r="E195" s="64"/>
      <c r="F195" s="67"/>
      <c r="G195" s="67"/>
      <c r="H195" s="64"/>
      <c r="I195" s="64"/>
    </row>
    <row r="196" ht="20" customHeight="1" spans="1:9" x14ac:dyDescent="0.25">
      <c r="A196" s="76"/>
      <c r="B196" s="71"/>
      <c r="C196" s="69">
        <f>IFERROR(INDEX('Tool Inventory'!$B$2:$B$201,MATCH($B196,'Tool Inventory'!$A$2:$A$201,0)),"")</f>
      </c>
      <c r="D196" s="69"/>
      <c r="E196" s="69"/>
      <c r="F196" s="72"/>
      <c r="G196" s="72"/>
      <c r="H196" s="69"/>
      <c r="I196" s="69"/>
    </row>
    <row r="197" ht="20" customHeight="1" spans="1:9" x14ac:dyDescent="0.25">
      <c r="A197" s="75"/>
      <c r="B197" s="66"/>
      <c r="C197" s="64">
        <f>IFERROR(INDEX('Tool Inventory'!$B$2:$B$201,MATCH($B197,'Tool Inventory'!$A$2:$A$201,0)),"")</f>
      </c>
      <c r="D197" s="64"/>
      <c r="E197" s="64"/>
      <c r="F197" s="67"/>
      <c r="G197" s="67"/>
      <c r="H197" s="64"/>
      <c r="I197" s="64"/>
    </row>
    <row r="198" ht="20" customHeight="1" spans="1:9" x14ac:dyDescent="0.25">
      <c r="A198" s="76"/>
      <c r="B198" s="71"/>
      <c r="C198" s="69">
        <f>IFERROR(INDEX('Tool Inventory'!$B$2:$B$201,MATCH($B198,'Tool Inventory'!$A$2:$A$201,0)),"")</f>
      </c>
      <c r="D198" s="69"/>
      <c r="E198" s="69"/>
      <c r="F198" s="72"/>
      <c r="G198" s="72"/>
      <c r="H198" s="69"/>
      <c r="I198" s="69"/>
    </row>
    <row r="199" ht="20" customHeight="1" spans="1:9" x14ac:dyDescent="0.25">
      <c r="A199" s="75"/>
      <c r="B199" s="66"/>
      <c r="C199" s="64">
        <f>IFERROR(INDEX('Tool Inventory'!$B$2:$B$201,MATCH($B199,'Tool Inventory'!$A$2:$A$201,0)),"")</f>
      </c>
      <c r="D199" s="64"/>
      <c r="E199" s="64"/>
      <c r="F199" s="67"/>
      <c r="G199" s="67"/>
      <c r="H199" s="64"/>
      <c r="I199" s="64"/>
    </row>
    <row r="200" ht="20" customHeight="1" spans="1:9" x14ac:dyDescent="0.25">
      <c r="A200" s="76"/>
      <c r="B200" s="71"/>
      <c r="C200" s="69">
        <f>IFERROR(INDEX('Tool Inventory'!$B$2:$B$201,MATCH($B200,'Tool Inventory'!$A$2:$A$201,0)),"")</f>
      </c>
      <c r="D200" s="69"/>
      <c r="E200" s="69"/>
      <c r="F200" s="72"/>
      <c r="G200" s="72"/>
      <c r="H200" s="69"/>
      <c r="I200" s="69"/>
    </row>
    <row r="201" ht="20" customHeight="1" spans="1:9" x14ac:dyDescent="0.25">
      <c r="A201" s="75"/>
      <c r="B201" s="66"/>
      <c r="C201" s="64">
        <f>IFERROR(INDEX('Tool Inventory'!$B$2:$B$201,MATCH($B201,'Tool Inventory'!$A$2:$A$201,0)),"")</f>
      </c>
      <c r="D201" s="64"/>
      <c r="E201" s="64"/>
      <c r="F201" s="67"/>
      <c r="G201" s="67"/>
      <c r="H201" s="64"/>
      <c r="I201" s="64"/>
    </row>
  </sheetData>
  <autoFilter ref="A1:I201"/>
  <conditionalFormatting sqref="A2:I201">
    <cfRule type="expression" dxfId="10" priority="1">
      <formula>AND($G2="",$F2&lt;&gt;"",$F2&lt;TODAY())</formula>
    </cfRule>
    <cfRule type="expression" dxfId="11" priority="2">
      <formula>$G2&lt;&gt;""</formula>
    </cfRule>
  </conditionalFormatting>
  <dataValidations count="6">
    <dataValidation type="date" operator="greaterThan" allowBlank="1" showInputMessage="1" promptTitle="Date Out" prompt="Date the tool left the shop or van." sqref="A2:A201">
      <formula1>25569.00042275463</formula1>
    </dataValidation>
    <dataValidation type="list" allowBlank="1" showInputMessage="1" promptTitle="Tool ID" prompt="Pick a Tool ID. The name fills in automatically." showErrorMessage="1" errorTitle="Tool ID" error="Pick a Tool ID from Tool Inventory." sqref="B2:B201">
      <formula1>'Tool Inventory'!$A$2:$A$201</formula1>
    </dataValidation>
    <dataValidation type="list" allowBlank="1" showInputMessage="1" promptTitle="Checked Out To" prompt="Who is taking the tool. Pick from the list." showErrorMessage="1" errorTitle="Checked Out To" error="Pick a person from the Lists tab." sqref="D2:D201">
      <formula1>Lists!$D$2:$D$21</formula1>
    </dataValidation>
    <dataValidation type="date" operator="greaterThan" allowBlank="1" showInputMessage="1" promptTitle="Due Back" prompt="Date the tool should come back. It turns red when overdue." sqref="F2:F201">
      <formula1>25569.00042275463</formula1>
    </dataValidation>
    <dataValidation type="date" operator="greaterThan" allowBlank="1" showInputMessage="1" promptTitle="Date Returned" prompt="Date the tool came back. Leave blank while it's out." sqref="G2:G201">
      <formula1>25569.00042275463</formula1>
    </dataValidation>
    <dataValidation type="list" allowBlank="1" showInputMessage="1" promptTitle="Condition on Return" prompt="How the tool looked when it came back. Pick from the list." showErrorMessage="1" errorTitle="Condition on Return" error="Pick a condition from the Lists tab." sqref="H2:H201">
      <formula1>Lists!$F$2:$F$11</formula1>
    </dataValidation>
  </dataValidations>
  <printOptions horizontalCentered="1"/>
  <pageMargins left="0.5" right="0.5" top="0.5" bottom="0.5" header="0.3" footer="0.3"/>
  <pageSetup paperSize="1" orientation="landscape" horizontalDpi="4294967295" verticalDpi="4294967295" scale="100" fitToWidth="1" fitToHeight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5309"/>
    <pageSetUpPr fitToPage="1"/>
  </sheetPr>
  <dimension ref="A1:G201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30" customWidth="1"/>
    <col min="4" max="4" width="40" customWidth="1"/>
    <col min="5" max="5" width="18" customWidth="1"/>
    <col min="6" max="6" width="13" customWidth="1"/>
    <col min="7" max="7" width="14" customWidth="1"/>
  </cols>
  <sheetData>
    <row r="1" ht="30" customHeight="1" spans="1:7" x14ac:dyDescent="0.25">
      <c r="A1" s="56" t="s">
        <v>168</v>
      </c>
      <c r="B1" s="54" t="s">
        <v>95</v>
      </c>
      <c r="C1" s="55" t="s">
        <v>96</v>
      </c>
      <c r="D1" s="55" t="s">
        <v>169</v>
      </c>
      <c r="E1" s="55" t="s">
        <v>170</v>
      </c>
      <c r="F1" s="56" t="s">
        <v>171</v>
      </c>
      <c r="G1" s="56" t="s">
        <v>108</v>
      </c>
    </row>
    <row r="2" ht="20" customHeight="1" spans="1:7" x14ac:dyDescent="0.25">
      <c r="A2" s="74">
        <f>TODAY()-36</f>
      </c>
      <c r="B2" s="60" t="s">
        <v>140</v>
      </c>
      <c r="C2" s="58">
        <f>IFERROR(INDEX('Tool Inventory'!$B$2:$B$201,MATCH($B2,'Tool Inventory'!$A$2:$A$201,0)),"")</f>
      </c>
      <c r="D2" s="58" t="s">
        <v>172</v>
      </c>
      <c r="E2" s="58" t="s">
        <v>123</v>
      </c>
      <c r="F2" s="62">
        <v>25</v>
      </c>
      <c r="G2" s="61">
        <f>TODAY()+15</f>
      </c>
    </row>
    <row r="3" ht="20" customHeight="1" spans="1:7" x14ac:dyDescent="0.25">
      <c r="A3" s="75">
        <f>TODAY()-24</f>
      </c>
      <c r="B3" s="66" t="s">
        <v>133</v>
      </c>
      <c r="C3" s="64">
        <f>IFERROR(INDEX('Tool Inventory'!$B$2:$B$201,MATCH($B3,'Tool Inventory'!$A$2:$A$201,0)),"")</f>
      </c>
      <c r="D3" s="64" t="s">
        <v>173</v>
      </c>
      <c r="E3" s="64" t="s">
        <v>157</v>
      </c>
      <c r="F3" s="25">
        <v>0</v>
      </c>
      <c r="G3" s="67">
        <f>TODAY()+150</f>
      </c>
    </row>
    <row r="4" ht="20" customHeight="1" spans="1:7" x14ac:dyDescent="0.25">
      <c r="A4" s="76"/>
      <c r="B4" s="71"/>
      <c r="C4" s="69">
        <f>IFERROR(INDEX('Tool Inventory'!$B$2:$B$201,MATCH($B4,'Tool Inventory'!$A$2:$A$201,0)),"")</f>
      </c>
      <c r="D4" s="69"/>
      <c r="E4" s="69"/>
      <c r="F4" s="73"/>
      <c r="G4" s="72"/>
    </row>
    <row r="5" ht="20" customHeight="1" spans="1:7" x14ac:dyDescent="0.25">
      <c r="A5" s="75"/>
      <c r="B5" s="66"/>
      <c r="C5" s="64">
        <f>IFERROR(INDEX('Tool Inventory'!$B$2:$B$201,MATCH($B5,'Tool Inventory'!$A$2:$A$201,0)),"")</f>
      </c>
      <c r="D5" s="64"/>
      <c r="E5" s="64"/>
      <c r="F5" s="25"/>
      <c r="G5" s="67"/>
    </row>
    <row r="6" ht="20" customHeight="1" spans="1:7" x14ac:dyDescent="0.25">
      <c r="A6" s="76"/>
      <c r="B6" s="71"/>
      <c r="C6" s="69">
        <f>IFERROR(INDEX('Tool Inventory'!$B$2:$B$201,MATCH($B6,'Tool Inventory'!$A$2:$A$201,0)),"")</f>
      </c>
      <c r="D6" s="69"/>
      <c r="E6" s="69"/>
      <c r="F6" s="73"/>
      <c r="G6" s="72"/>
    </row>
    <row r="7" ht="20" customHeight="1" spans="1:7" x14ac:dyDescent="0.25">
      <c r="A7" s="75"/>
      <c r="B7" s="66"/>
      <c r="C7" s="64">
        <f>IFERROR(INDEX('Tool Inventory'!$B$2:$B$201,MATCH($B7,'Tool Inventory'!$A$2:$A$201,0)),"")</f>
      </c>
      <c r="D7" s="64"/>
      <c r="E7" s="64"/>
      <c r="F7" s="25"/>
      <c r="G7" s="67"/>
    </row>
    <row r="8" ht="20" customHeight="1" spans="1:7" x14ac:dyDescent="0.25">
      <c r="A8" s="76"/>
      <c r="B8" s="71"/>
      <c r="C8" s="69">
        <f>IFERROR(INDEX('Tool Inventory'!$B$2:$B$201,MATCH($B8,'Tool Inventory'!$A$2:$A$201,0)),"")</f>
      </c>
      <c r="D8" s="69"/>
      <c r="E8" s="69"/>
      <c r="F8" s="73"/>
      <c r="G8" s="72"/>
    </row>
    <row r="9" ht="20" customHeight="1" spans="1:7" x14ac:dyDescent="0.25">
      <c r="A9" s="75"/>
      <c r="B9" s="66"/>
      <c r="C9" s="64">
        <f>IFERROR(INDEX('Tool Inventory'!$B$2:$B$201,MATCH($B9,'Tool Inventory'!$A$2:$A$201,0)),"")</f>
      </c>
      <c r="D9" s="64"/>
      <c r="E9" s="64"/>
      <c r="F9" s="25"/>
      <c r="G9" s="67"/>
    </row>
    <row r="10" ht="20" customHeight="1" spans="1:7" x14ac:dyDescent="0.25">
      <c r="A10" s="76"/>
      <c r="B10" s="71"/>
      <c r="C10" s="69">
        <f>IFERROR(INDEX('Tool Inventory'!$B$2:$B$201,MATCH($B10,'Tool Inventory'!$A$2:$A$201,0)),"")</f>
      </c>
      <c r="D10" s="69"/>
      <c r="E10" s="69"/>
      <c r="F10" s="73"/>
      <c r="G10" s="72"/>
    </row>
    <row r="11" ht="20" customHeight="1" spans="1:7" x14ac:dyDescent="0.25">
      <c r="A11" s="75"/>
      <c r="B11" s="66"/>
      <c r="C11" s="64">
        <f>IFERROR(INDEX('Tool Inventory'!$B$2:$B$201,MATCH($B11,'Tool Inventory'!$A$2:$A$201,0)),"")</f>
      </c>
      <c r="D11" s="64"/>
      <c r="E11" s="64"/>
      <c r="F11" s="25"/>
      <c r="G11" s="67"/>
    </row>
    <row r="12" ht="20" customHeight="1" spans="1:7" x14ac:dyDescent="0.25">
      <c r="A12" s="76"/>
      <c r="B12" s="71"/>
      <c r="C12" s="69">
        <f>IFERROR(INDEX('Tool Inventory'!$B$2:$B$201,MATCH($B12,'Tool Inventory'!$A$2:$A$201,0)),"")</f>
      </c>
      <c r="D12" s="69"/>
      <c r="E12" s="69"/>
      <c r="F12" s="73"/>
      <c r="G12" s="72"/>
    </row>
    <row r="13" ht="20" customHeight="1" spans="1:7" x14ac:dyDescent="0.25">
      <c r="A13" s="75"/>
      <c r="B13" s="66"/>
      <c r="C13" s="64">
        <f>IFERROR(INDEX('Tool Inventory'!$B$2:$B$201,MATCH($B13,'Tool Inventory'!$A$2:$A$201,0)),"")</f>
      </c>
      <c r="D13" s="64"/>
      <c r="E13" s="64"/>
      <c r="F13" s="25"/>
      <c r="G13" s="67"/>
    </row>
    <row r="14" ht="20" customHeight="1" spans="1:7" x14ac:dyDescent="0.25">
      <c r="A14" s="76"/>
      <c r="B14" s="71"/>
      <c r="C14" s="69">
        <f>IFERROR(INDEX('Tool Inventory'!$B$2:$B$201,MATCH($B14,'Tool Inventory'!$A$2:$A$201,0)),"")</f>
      </c>
      <c r="D14" s="69"/>
      <c r="E14" s="69"/>
      <c r="F14" s="73"/>
      <c r="G14" s="72"/>
    </row>
    <row r="15" ht="20" customHeight="1" spans="1:7" x14ac:dyDescent="0.25">
      <c r="A15" s="75"/>
      <c r="B15" s="66"/>
      <c r="C15" s="64">
        <f>IFERROR(INDEX('Tool Inventory'!$B$2:$B$201,MATCH($B15,'Tool Inventory'!$A$2:$A$201,0)),"")</f>
      </c>
      <c r="D15" s="64"/>
      <c r="E15" s="64"/>
      <c r="F15" s="25"/>
      <c r="G15" s="67"/>
    </row>
    <row r="16" ht="20" customHeight="1" spans="1:7" x14ac:dyDescent="0.25">
      <c r="A16" s="76"/>
      <c r="B16" s="71"/>
      <c r="C16" s="69">
        <f>IFERROR(INDEX('Tool Inventory'!$B$2:$B$201,MATCH($B16,'Tool Inventory'!$A$2:$A$201,0)),"")</f>
      </c>
      <c r="D16" s="69"/>
      <c r="E16" s="69"/>
      <c r="F16" s="73"/>
      <c r="G16" s="72"/>
    </row>
    <row r="17" ht="20" customHeight="1" spans="1:7" x14ac:dyDescent="0.25">
      <c r="A17" s="75"/>
      <c r="B17" s="66"/>
      <c r="C17" s="64">
        <f>IFERROR(INDEX('Tool Inventory'!$B$2:$B$201,MATCH($B17,'Tool Inventory'!$A$2:$A$201,0)),"")</f>
      </c>
      <c r="D17" s="64"/>
      <c r="E17" s="64"/>
      <c r="F17" s="25"/>
      <c r="G17" s="67"/>
    </row>
    <row r="18" ht="20" customHeight="1" spans="1:7" x14ac:dyDescent="0.25">
      <c r="A18" s="76"/>
      <c r="B18" s="71"/>
      <c r="C18" s="69">
        <f>IFERROR(INDEX('Tool Inventory'!$B$2:$B$201,MATCH($B18,'Tool Inventory'!$A$2:$A$201,0)),"")</f>
      </c>
      <c r="D18" s="69"/>
      <c r="E18" s="69"/>
      <c r="F18" s="73"/>
      <c r="G18" s="72"/>
    </row>
    <row r="19" ht="20" customHeight="1" spans="1:7" x14ac:dyDescent="0.25">
      <c r="A19" s="75"/>
      <c r="B19" s="66"/>
      <c r="C19" s="64">
        <f>IFERROR(INDEX('Tool Inventory'!$B$2:$B$201,MATCH($B19,'Tool Inventory'!$A$2:$A$201,0)),"")</f>
      </c>
      <c r="D19" s="64"/>
      <c r="E19" s="64"/>
      <c r="F19" s="25"/>
      <c r="G19" s="67"/>
    </row>
    <row r="20" ht="20" customHeight="1" spans="1:7" x14ac:dyDescent="0.25">
      <c r="A20" s="76"/>
      <c r="B20" s="71"/>
      <c r="C20" s="69">
        <f>IFERROR(INDEX('Tool Inventory'!$B$2:$B$201,MATCH($B20,'Tool Inventory'!$A$2:$A$201,0)),"")</f>
      </c>
      <c r="D20" s="69"/>
      <c r="E20" s="69"/>
      <c r="F20" s="73"/>
      <c r="G20" s="72"/>
    </row>
    <row r="21" ht="20" customHeight="1" spans="1:7" x14ac:dyDescent="0.25">
      <c r="A21" s="75"/>
      <c r="B21" s="66"/>
      <c r="C21" s="64">
        <f>IFERROR(INDEX('Tool Inventory'!$B$2:$B$201,MATCH($B21,'Tool Inventory'!$A$2:$A$201,0)),"")</f>
      </c>
      <c r="D21" s="64"/>
      <c r="E21" s="64"/>
      <c r="F21" s="25"/>
      <c r="G21" s="67"/>
    </row>
    <row r="22" ht="20" customHeight="1" spans="1:7" x14ac:dyDescent="0.25">
      <c r="A22" s="76"/>
      <c r="B22" s="71"/>
      <c r="C22" s="69">
        <f>IFERROR(INDEX('Tool Inventory'!$B$2:$B$201,MATCH($B22,'Tool Inventory'!$A$2:$A$201,0)),"")</f>
      </c>
      <c r="D22" s="69"/>
      <c r="E22" s="69"/>
      <c r="F22" s="73"/>
      <c r="G22" s="72"/>
    </row>
    <row r="23" ht="20" customHeight="1" spans="1:7" x14ac:dyDescent="0.25">
      <c r="A23" s="75"/>
      <c r="B23" s="66"/>
      <c r="C23" s="64">
        <f>IFERROR(INDEX('Tool Inventory'!$B$2:$B$201,MATCH($B23,'Tool Inventory'!$A$2:$A$201,0)),"")</f>
      </c>
      <c r="D23" s="64"/>
      <c r="E23" s="64"/>
      <c r="F23" s="25"/>
      <c r="G23" s="67"/>
    </row>
    <row r="24" ht="20" customHeight="1" spans="1:7" x14ac:dyDescent="0.25">
      <c r="A24" s="76"/>
      <c r="B24" s="71"/>
      <c r="C24" s="69">
        <f>IFERROR(INDEX('Tool Inventory'!$B$2:$B$201,MATCH($B24,'Tool Inventory'!$A$2:$A$201,0)),"")</f>
      </c>
      <c r="D24" s="69"/>
      <c r="E24" s="69"/>
      <c r="F24" s="73"/>
      <c r="G24" s="72"/>
    </row>
    <row r="25" ht="20" customHeight="1" spans="1:7" x14ac:dyDescent="0.25">
      <c r="A25" s="75"/>
      <c r="B25" s="66"/>
      <c r="C25" s="64">
        <f>IFERROR(INDEX('Tool Inventory'!$B$2:$B$201,MATCH($B25,'Tool Inventory'!$A$2:$A$201,0)),"")</f>
      </c>
      <c r="D25" s="64"/>
      <c r="E25" s="64"/>
      <c r="F25" s="25"/>
      <c r="G25" s="67"/>
    </row>
    <row r="26" ht="20" customHeight="1" spans="1:7" x14ac:dyDescent="0.25">
      <c r="A26" s="76"/>
      <c r="B26" s="71"/>
      <c r="C26" s="69">
        <f>IFERROR(INDEX('Tool Inventory'!$B$2:$B$201,MATCH($B26,'Tool Inventory'!$A$2:$A$201,0)),"")</f>
      </c>
      <c r="D26" s="69"/>
      <c r="E26" s="69"/>
      <c r="F26" s="73"/>
      <c r="G26" s="72"/>
    </row>
    <row r="27" ht="20" customHeight="1" spans="1:7" x14ac:dyDescent="0.25">
      <c r="A27" s="75"/>
      <c r="B27" s="66"/>
      <c r="C27" s="64">
        <f>IFERROR(INDEX('Tool Inventory'!$B$2:$B$201,MATCH($B27,'Tool Inventory'!$A$2:$A$201,0)),"")</f>
      </c>
      <c r="D27" s="64"/>
      <c r="E27" s="64"/>
      <c r="F27" s="25"/>
      <c r="G27" s="67"/>
    </row>
    <row r="28" ht="20" customHeight="1" spans="1:7" x14ac:dyDescent="0.25">
      <c r="A28" s="76"/>
      <c r="B28" s="71"/>
      <c r="C28" s="69">
        <f>IFERROR(INDEX('Tool Inventory'!$B$2:$B$201,MATCH($B28,'Tool Inventory'!$A$2:$A$201,0)),"")</f>
      </c>
      <c r="D28" s="69"/>
      <c r="E28" s="69"/>
      <c r="F28" s="73"/>
      <c r="G28" s="72"/>
    </row>
    <row r="29" ht="20" customHeight="1" spans="1:7" x14ac:dyDescent="0.25">
      <c r="A29" s="75"/>
      <c r="B29" s="66"/>
      <c r="C29" s="64">
        <f>IFERROR(INDEX('Tool Inventory'!$B$2:$B$201,MATCH($B29,'Tool Inventory'!$A$2:$A$201,0)),"")</f>
      </c>
      <c r="D29" s="64"/>
      <c r="E29" s="64"/>
      <c r="F29" s="25"/>
      <c r="G29" s="67"/>
    </row>
    <row r="30" ht="20" customHeight="1" spans="1:7" x14ac:dyDescent="0.25">
      <c r="A30" s="76"/>
      <c r="B30" s="71"/>
      <c r="C30" s="69">
        <f>IFERROR(INDEX('Tool Inventory'!$B$2:$B$201,MATCH($B30,'Tool Inventory'!$A$2:$A$201,0)),"")</f>
      </c>
      <c r="D30" s="69"/>
      <c r="E30" s="69"/>
      <c r="F30" s="73"/>
      <c r="G30" s="72"/>
    </row>
    <row r="31" ht="20" customHeight="1" spans="1:7" x14ac:dyDescent="0.25">
      <c r="A31" s="75"/>
      <c r="B31" s="66"/>
      <c r="C31" s="64">
        <f>IFERROR(INDEX('Tool Inventory'!$B$2:$B$201,MATCH($B31,'Tool Inventory'!$A$2:$A$201,0)),"")</f>
      </c>
      <c r="D31" s="64"/>
      <c r="E31" s="64"/>
      <c r="F31" s="25"/>
      <c r="G31" s="67"/>
    </row>
    <row r="32" ht="20" customHeight="1" spans="1:7" x14ac:dyDescent="0.25">
      <c r="A32" s="76"/>
      <c r="B32" s="71"/>
      <c r="C32" s="69">
        <f>IFERROR(INDEX('Tool Inventory'!$B$2:$B$201,MATCH($B32,'Tool Inventory'!$A$2:$A$201,0)),"")</f>
      </c>
      <c r="D32" s="69"/>
      <c r="E32" s="69"/>
      <c r="F32" s="73"/>
      <c r="G32" s="72"/>
    </row>
    <row r="33" ht="20" customHeight="1" spans="1:7" x14ac:dyDescent="0.25">
      <c r="A33" s="75"/>
      <c r="B33" s="66"/>
      <c r="C33" s="64">
        <f>IFERROR(INDEX('Tool Inventory'!$B$2:$B$201,MATCH($B33,'Tool Inventory'!$A$2:$A$201,0)),"")</f>
      </c>
      <c r="D33" s="64"/>
      <c r="E33" s="64"/>
      <c r="F33" s="25"/>
      <c r="G33" s="67"/>
    </row>
    <row r="34" ht="20" customHeight="1" spans="1:7" x14ac:dyDescent="0.25">
      <c r="A34" s="76"/>
      <c r="B34" s="71"/>
      <c r="C34" s="69">
        <f>IFERROR(INDEX('Tool Inventory'!$B$2:$B$201,MATCH($B34,'Tool Inventory'!$A$2:$A$201,0)),"")</f>
      </c>
      <c r="D34" s="69"/>
      <c r="E34" s="69"/>
      <c r="F34" s="73"/>
      <c r="G34" s="72"/>
    </row>
    <row r="35" ht="20" customHeight="1" spans="1:7" x14ac:dyDescent="0.25">
      <c r="A35" s="75"/>
      <c r="B35" s="66"/>
      <c r="C35" s="64">
        <f>IFERROR(INDEX('Tool Inventory'!$B$2:$B$201,MATCH($B35,'Tool Inventory'!$A$2:$A$201,0)),"")</f>
      </c>
      <c r="D35" s="64"/>
      <c r="E35" s="64"/>
      <c r="F35" s="25"/>
      <c r="G35" s="67"/>
    </row>
    <row r="36" ht="20" customHeight="1" spans="1:7" x14ac:dyDescent="0.25">
      <c r="A36" s="76"/>
      <c r="B36" s="71"/>
      <c r="C36" s="69">
        <f>IFERROR(INDEX('Tool Inventory'!$B$2:$B$201,MATCH($B36,'Tool Inventory'!$A$2:$A$201,0)),"")</f>
      </c>
      <c r="D36" s="69"/>
      <c r="E36" s="69"/>
      <c r="F36" s="73"/>
      <c r="G36" s="72"/>
    </row>
    <row r="37" ht="20" customHeight="1" spans="1:7" x14ac:dyDescent="0.25">
      <c r="A37" s="75"/>
      <c r="B37" s="66"/>
      <c r="C37" s="64">
        <f>IFERROR(INDEX('Tool Inventory'!$B$2:$B$201,MATCH($B37,'Tool Inventory'!$A$2:$A$201,0)),"")</f>
      </c>
      <c r="D37" s="64"/>
      <c r="E37" s="64"/>
      <c r="F37" s="25"/>
      <c r="G37" s="67"/>
    </row>
    <row r="38" ht="20" customHeight="1" spans="1:7" x14ac:dyDescent="0.25">
      <c r="A38" s="76"/>
      <c r="B38" s="71"/>
      <c r="C38" s="69">
        <f>IFERROR(INDEX('Tool Inventory'!$B$2:$B$201,MATCH($B38,'Tool Inventory'!$A$2:$A$201,0)),"")</f>
      </c>
      <c r="D38" s="69"/>
      <c r="E38" s="69"/>
      <c r="F38" s="73"/>
      <c r="G38" s="72"/>
    </row>
    <row r="39" ht="20" customHeight="1" spans="1:7" x14ac:dyDescent="0.25">
      <c r="A39" s="75"/>
      <c r="B39" s="66"/>
      <c r="C39" s="64">
        <f>IFERROR(INDEX('Tool Inventory'!$B$2:$B$201,MATCH($B39,'Tool Inventory'!$A$2:$A$201,0)),"")</f>
      </c>
      <c r="D39" s="64"/>
      <c r="E39" s="64"/>
      <c r="F39" s="25"/>
      <c r="G39" s="67"/>
    </row>
    <row r="40" ht="20" customHeight="1" spans="1:7" x14ac:dyDescent="0.25">
      <c r="A40" s="76"/>
      <c r="B40" s="71"/>
      <c r="C40" s="69">
        <f>IFERROR(INDEX('Tool Inventory'!$B$2:$B$201,MATCH($B40,'Tool Inventory'!$A$2:$A$201,0)),"")</f>
      </c>
      <c r="D40" s="69"/>
      <c r="E40" s="69"/>
      <c r="F40" s="73"/>
      <c r="G40" s="72"/>
    </row>
    <row r="41" ht="20" customHeight="1" spans="1:7" x14ac:dyDescent="0.25">
      <c r="A41" s="75"/>
      <c r="B41" s="66"/>
      <c r="C41" s="64">
        <f>IFERROR(INDEX('Tool Inventory'!$B$2:$B$201,MATCH($B41,'Tool Inventory'!$A$2:$A$201,0)),"")</f>
      </c>
      <c r="D41" s="64"/>
      <c r="E41" s="64"/>
      <c r="F41" s="25"/>
      <c r="G41" s="67"/>
    </row>
    <row r="42" ht="20" customHeight="1" spans="1:7" x14ac:dyDescent="0.25">
      <c r="A42" s="76"/>
      <c r="B42" s="71"/>
      <c r="C42" s="69">
        <f>IFERROR(INDEX('Tool Inventory'!$B$2:$B$201,MATCH($B42,'Tool Inventory'!$A$2:$A$201,0)),"")</f>
      </c>
      <c r="D42" s="69"/>
      <c r="E42" s="69"/>
      <c r="F42" s="73"/>
      <c r="G42" s="72"/>
    </row>
    <row r="43" ht="20" customHeight="1" spans="1:7" x14ac:dyDescent="0.25">
      <c r="A43" s="75"/>
      <c r="B43" s="66"/>
      <c r="C43" s="64">
        <f>IFERROR(INDEX('Tool Inventory'!$B$2:$B$201,MATCH($B43,'Tool Inventory'!$A$2:$A$201,0)),"")</f>
      </c>
      <c r="D43" s="64"/>
      <c r="E43" s="64"/>
      <c r="F43" s="25"/>
      <c r="G43" s="67"/>
    </row>
    <row r="44" ht="20" customHeight="1" spans="1:7" x14ac:dyDescent="0.25">
      <c r="A44" s="76"/>
      <c r="B44" s="71"/>
      <c r="C44" s="69">
        <f>IFERROR(INDEX('Tool Inventory'!$B$2:$B$201,MATCH($B44,'Tool Inventory'!$A$2:$A$201,0)),"")</f>
      </c>
      <c r="D44" s="69"/>
      <c r="E44" s="69"/>
      <c r="F44" s="73"/>
      <c r="G44" s="72"/>
    </row>
    <row r="45" ht="20" customHeight="1" spans="1:7" x14ac:dyDescent="0.25">
      <c r="A45" s="75"/>
      <c r="B45" s="66"/>
      <c r="C45" s="64">
        <f>IFERROR(INDEX('Tool Inventory'!$B$2:$B$201,MATCH($B45,'Tool Inventory'!$A$2:$A$201,0)),"")</f>
      </c>
      <c r="D45" s="64"/>
      <c r="E45" s="64"/>
      <c r="F45" s="25"/>
      <c r="G45" s="67"/>
    </row>
    <row r="46" ht="20" customHeight="1" spans="1:7" x14ac:dyDescent="0.25">
      <c r="A46" s="76"/>
      <c r="B46" s="71"/>
      <c r="C46" s="69">
        <f>IFERROR(INDEX('Tool Inventory'!$B$2:$B$201,MATCH($B46,'Tool Inventory'!$A$2:$A$201,0)),"")</f>
      </c>
      <c r="D46" s="69"/>
      <c r="E46" s="69"/>
      <c r="F46" s="73"/>
      <c r="G46" s="72"/>
    </row>
    <row r="47" ht="20" customHeight="1" spans="1:7" x14ac:dyDescent="0.25">
      <c r="A47" s="75"/>
      <c r="B47" s="66"/>
      <c r="C47" s="64">
        <f>IFERROR(INDEX('Tool Inventory'!$B$2:$B$201,MATCH($B47,'Tool Inventory'!$A$2:$A$201,0)),"")</f>
      </c>
      <c r="D47" s="64"/>
      <c r="E47" s="64"/>
      <c r="F47" s="25"/>
      <c r="G47" s="67"/>
    </row>
    <row r="48" ht="20" customHeight="1" spans="1:7" x14ac:dyDescent="0.25">
      <c r="A48" s="76"/>
      <c r="B48" s="71"/>
      <c r="C48" s="69">
        <f>IFERROR(INDEX('Tool Inventory'!$B$2:$B$201,MATCH($B48,'Tool Inventory'!$A$2:$A$201,0)),"")</f>
      </c>
      <c r="D48" s="69"/>
      <c r="E48" s="69"/>
      <c r="F48" s="73"/>
      <c r="G48" s="72"/>
    </row>
    <row r="49" ht="20" customHeight="1" spans="1:7" x14ac:dyDescent="0.25">
      <c r="A49" s="75"/>
      <c r="B49" s="66"/>
      <c r="C49" s="64">
        <f>IFERROR(INDEX('Tool Inventory'!$B$2:$B$201,MATCH($B49,'Tool Inventory'!$A$2:$A$201,0)),"")</f>
      </c>
      <c r="D49" s="64"/>
      <c r="E49" s="64"/>
      <c r="F49" s="25"/>
      <c r="G49" s="67"/>
    </row>
    <row r="50" ht="20" customHeight="1" spans="1:7" x14ac:dyDescent="0.25">
      <c r="A50" s="76"/>
      <c r="B50" s="71"/>
      <c r="C50" s="69">
        <f>IFERROR(INDEX('Tool Inventory'!$B$2:$B$201,MATCH($B50,'Tool Inventory'!$A$2:$A$201,0)),"")</f>
      </c>
      <c r="D50" s="69"/>
      <c r="E50" s="69"/>
      <c r="F50" s="73"/>
      <c r="G50" s="72"/>
    </row>
    <row r="51" ht="20" customHeight="1" spans="1:7" x14ac:dyDescent="0.25">
      <c r="A51" s="75"/>
      <c r="B51" s="66"/>
      <c r="C51" s="64">
        <f>IFERROR(INDEX('Tool Inventory'!$B$2:$B$201,MATCH($B51,'Tool Inventory'!$A$2:$A$201,0)),"")</f>
      </c>
      <c r="D51" s="64"/>
      <c r="E51" s="64"/>
      <c r="F51" s="25"/>
      <c r="G51" s="67"/>
    </row>
    <row r="52" ht="20" customHeight="1" spans="1:7" x14ac:dyDescent="0.25">
      <c r="A52" s="76"/>
      <c r="B52" s="71"/>
      <c r="C52" s="69">
        <f>IFERROR(INDEX('Tool Inventory'!$B$2:$B$201,MATCH($B52,'Tool Inventory'!$A$2:$A$201,0)),"")</f>
      </c>
      <c r="D52" s="69"/>
      <c r="E52" s="69"/>
      <c r="F52" s="73"/>
      <c r="G52" s="72"/>
    </row>
    <row r="53" ht="20" customHeight="1" spans="1:7" x14ac:dyDescent="0.25">
      <c r="A53" s="75"/>
      <c r="B53" s="66"/>
      <c r="C53" s="64">
        <f>IFERROR(INDEX('Tool Inventory'!$B$2:$B$201,MATCH($B53,'Tool Inventory'!$A$2:$A$201,0)),"")</f>
      </c>
      <c r="D53" s="64"/>
      <c r="E53" s="64"/>
      <c r="F53" s="25"/>
      <c r="G53" s="67"/>
    </row>
    <row r="54" ht="20" customHeight="1" spans="1:7" x14ac:dyDescent="0.25">
      <c r="A54" s="76"/>
      <c r="B54" s="71"/>
      <c r="C54" s="69">
        <f>IFERROR(INDEX('Tool Inventory'!$B$2:$B$201,MATCH($B54,'Tool Inventory'!$A$2:$A$201,0)),"")</f>
      </c>
      <c r="D54" s="69"/>
      <c r="E54" s="69"/>
      <c r="F54" s="73"/>
      <c r="G54" s="72"/>
    </row>
    <row r="55" ht="20" customHeight="1" spans="1:7" x14ac:dyDescent="0.25">
      <c r="A55" s="75"/>
      <c r="B55" s="66"/>
      <c r="C55" s="64">
        <f>IFERROR(INDEX('Tool Inventory'!$B$2:$B$201,MATCH($B55,'Tool Inventory'!$A$2:$A$201,0)),"")</f>
      </c>
      <c r="D55" s="64"/>
      <c r="E55" s="64"/>
      <c r="F55" s="25"/>
      <c r="G55" s="67"/>
    </row>
    <row r="56" ht="20" customHeight="1" spans="1:7" x14ac:dyDescent="0.25">
      <c r="A56" s="76"/>
      <c r="B56" s="71"/>
      <c r="C56" s="69">
        <f>IFERROR(INDEX('Tool Inventory'!$B$2:$B$201,MATCH($B56,'Tool Inventory'!$A$2:$A$201,0)),"")</f>
      </c>
      <c r="D56" s="69"/>
      <c r="E56" s="69"/>
      <c r="F56" s="73"/>
      <c r="G56" s="72"/>
    </row>
    <row r="57" ht="20" customHeight="1" spans="1:7" x14ac:dyDescent="0.25">
      <c r="A57" s="75"/>
      <c r="B57" s="66"/>
      <c r="C57" s="64">
        <f>IFERROR(INDEX('Tool Inventory'!$B$2:$B$201,MATCH($B57,'Tool Inventory'!$A$2:$A$201,0)),"")</f>
      </c>
      <c r="D57" s="64"/>
      <c r="E57" s="64"/>
      <c r="F57" s="25"/>
      <c r="G57" s="67"/>
    </row>
    <row r="58" ht="20" customHeight="1" spans="1:7" x14ac:dyDescent="0.25">
      <c r="A58" s="76"/>
      <c r="B58" s="71"/>
      <c r="C58" s="69">
        <f>IFERROR(INDEX('Tool Inventory'!$B$2:$B$201,MATCH($B58,'Tool Inventory'!$A$2:$A$201,0)),"")</f>
      </c>
      <c r="D58" s="69"/>
      <c r="E58" s="69"/>
      <c r="F58" s="73"/>
      <c r="G58" s="72"/>
    </row>
    <row r="59" ht="20" customHeight="1" spans="1:7" x14ac:dyDescent="0.25">
      <c r="A59" s="75"/>
      <c r="B59" s="66"/>
      <c r="C59" s="64">
        <f>IFERROR(INDEX('Tool Inventory'!$B$2:$B$201,MATCH($B59,'Tool Inventory'!$A$2:$A$201,0)),"")</f>
      </c>
      <c r="D59" s="64"/>
      <c r="E59" s="64"/>
      <c r="F59" s="25"/>
      <c r="G59" s="67"/>
    </row>
    <row r="60" ht="20" customHeight="1" spans="1:7" x14ac:dyDescent="0.25">
      <c r="A60" s="76"/>
      <c r="B60" s="71"/>
      <c r="C60" s="69">
        <f>IFERROR(INDEX('Tool Inventory'!$B$2:$B$201,MATCH($B60,'Tool Inventory'!$A$2:$A$201,0)),"")</f>
      </c>
      <c r="D60" s="69"/>
      <c r="E60" s="69"/>
      <c r="F60" s="73"/>
      <c r="G60" s="72"/>
    </row>
    <row r="61" ht="20" customHeight="1" spans="1:7" x14ac:dyDescent="0.25">
      <c r="A61" s="75"/>
      <c r="B61" s="66"/>
      <c r="C61" s="64">
        <f>IFERROR(INDEX('Tool Inventory'!$B$2:$B$201,MATCH($B61,'Tool Inventory'!$A$2:$A$201,0)),"")</f>
      </c>
      <c r="D61" s="64"/>
      <c r="E61" s="64"/>
      <c r="F61" s="25"/>
      <c r="G61" s="67"/>
    </row>
    <row r="62" ht="20" customHeight="1" spans="1:7" x14ac:dyDescent="0.25">
      <c r="A62" s="76"/>
      <c r="B62" s="71"/>
      <c r="C62" s="69">
        <f>IFERROR(INDEX('Tool Inventory'!$B$2:$B$201,MATCH($B62,'Tool Inventory'!$A$2:$A$201,0)),"")</f>
      </c>
      <c r="D62" s="69"/>
      <c r="E62" s="69"/>
      <c r="F62" s="73"/>
      <c r="G62" s="72"/>
    </row>
    <row r="63" ht="20" customHeight="1" spans="1:7" x14ac:dyDescent="0.25">
      <c r="A63" s="75"/>
      <c r="B63" s="66"/>
      <c r="C63" s="64">
        <f>IFERROR(INDEX('Tool Inventory'!$B$2:$B$201,MATCH($B63,'Tool Inventory'!$A$2:$A$201,0)),"")</f>
      </c>
      <c r="D63" s="64"/>
      <c r="E63" s="64"/>
      <c r="F63" s="25"/>
      <c r="G63" s="67"/>
    </row>
    <row r="64" ht="20" customHeight="1" spans="1:7" x14ac:dyDescent="0.25">
      <c r="A64" s="76"/>
      <c r="B64" s="71"/>
      <c r="C64" s="69">
        <f>IFERROR(INDEX('Tool Inventory'!$B$2:$B$201,MATCH($B64,'Tool Inventory'!$A$2:$A$201,0)),"")</f>
      </c>
      <c r="D64" s="69"/>
      <c r="E64" s="69"/>
      <c r="F64" s="73"/>
      <c r="G64" s="72"/>
    </row>
    <row r="65" ht="20" customHeight="1" spans="1:7" x14ac:dyDescent="0.25">
      <c r="A65" s="75"/>
      <c r="B65" s="66"/>
      <c r="C65" s="64">
        <f>IFERROR(INDEX('Tool Inventory'!$B$2:$B$201,MATCH($B65,'Tool Inventory'!$A$2:$A$201,0)),"")</f>
      </c>
      <c r="D65" s="64"/>
      <c r="E65" s="64"/>
      <c r="F65" s="25"/>
      <c r="G65" s="67"/>
    </row>
    <row r="66" ht="20" customHeight="1" spans="1:7" x14ac:dyDescent="0.25">
      <c r="A66" s="76"/>
      <c r="B66" s="71"/>
      <c r="C66" s="69">
        <f>IFERROR(INDEX('Tool Inventory'!$B$2:$B$201,MATCH($B66,'Tool Inventory'!$A$2:$A$201,0)),"")</f>
      </c>
      <c r="D66" s="69"/>
      <c r="E66" s="69"/>
      <c r="F66" s="73"/>
      <c r="G66" s="72"/>
    </row>
    <row r="67" ht="20" customHeight="1" spans="1:7" x14ac:dyDescent="0.25">
      <c r="A67" s="75"/>
      <c r="B67" s="66"/>
      <c r="C67" s="64">
        <f>IFERROR(INDEX('Tool Inventory'!$B$2:$B$201,MATCH($B67,'Tool Inventory'!$A$2:$A$201,0)),"")</f>
      </c>
      <c r="D67" s="64"/>
      <c r="E67" s="64"/>
      <c r="F67" s="25"/>
      <c r="G67" s="67"/>
    </row>
    <row r="68" ht="20" customHeight="1" spans="1:7" x14ac:dyDescent="0.25">
      <c r="A68" s="76"/>
      <c r="B68" s="71"/>
      <c r="C68" s="69">
        <f>IFERROR(INDEX('Tool Inventory'!$B$2:$B$201,MATCH($B68,'Tool Inventory'!$A$2:$A$201,0)),"")</f>
      </c>
      <c r="D68" s="69"/>
      <c r="E68" s="69"/>
      <c r="F68" s="73"/>
      <c r="G68" s="72"/>
    </row>
    <row r="69" ht="20" customHeight="1" spans="1:7" x14ac:dyDescent="0.25">
      <c r="A69" s="75"/>
      <c r="B69" s="66"/>
      <c r="C69" s="64">
        <f>IFERROR(INDEX('Tool Inventory'!$B$2:$B$201,MATCH($B69,'Tool Inventory'!$A$2:$A$201,0)),"")</f>
      </c>
      <c r="D69" s="64"/>
      <c r="E69" s="64"/>
      <c r="F69" s="25"/>
      <c r="G69" s="67"/>
    </row>
    <row r="70" ht="20" customHeight="1" spans="1:7" x14ac:dyDescent="0.25">
      <c r="A70" s="76"/>
      <c r="B70" s="71"/>
      <c r="C70" s="69">
        <f>IFERROR(INDEX('Tool Inventory'!$B$2:$B$201,MATCH($B70,'Tool Inventory'!$A$2:$A$201,0)),"")</f>
      </c>
      <c r="D70" s="69"/>
      <c r="E70" s="69"/>
      <c r="F70" s="73"/>
      <c r="G70" s="72"/>
    </row>
    <row r="71" ht="20" customHeight="1" spans="1:7" x14ac:dyDescent="0.25">
      <c r="A71" s="75"/>
      <c r="B71" s="66"/>
      <c r="C71" s="64">
        <f>IFERROR(INDEX('Tool Inventory'!$B$2:$B$201,MATCH($B71,'Tool Inventory'!$A$2:$A$201,0)),"")</f>
      </c>
      <c r="D71" s="64"/>
      <c r="E71" s="64"/>
      <c r="F71" s="25"/>
      <c r="G71" s="67"/>
    </row>
    <row r="72" ht="20" customHeight="1" spans="1:7" x14ac:dyDescent="0.25">
      <c r="A72" s="76"/>
      <c r="B72" s="71"/>
      <c r="C72" s="69">
        <f>IFERROR(INDEX('Tool Inventory'!$B$2:$B$201,MATCH($B72,'Tool Inventory'!$A$2:$A$201,0)),"")</f>
      </c>
      <c r="D72" s="69"/>
      <c r="E72" s="69"/>
      <c r="F72" s="73"/>
      <c r="G72" s="72"/>
    </row>
    <row r="73" ht="20" customHeight="1" spans="1:7" x14ac:dyDescent="0.25">
      <c r="A73" s="75"/>
      <c r="B73" s="66"/>
      <c r="C73" s="64">
        <f>IFERROR(INDEX('Tool Inventory'!$B$2:$B$201,MATCH($B73,'Tool Inventory'!$A$2:$A$201,0)),"")</f>
      </c>
      <c r="D73" s="64"/>
      <c r="E73" s="64"/>
      <c r="F73" s="25"/>
      <c r="G73" s="67"/>
    </row>
    <row r="74" ht="20" customHeight="1" spans="1:7" x14ac:dyDescent="0.25">
      <c r="A74" s="76"/>
      <c r="B74" s="71"/>
      <c r="C74" s="69">
        <f>IFERROR(INDEX('Tool Inventory'!$B$2:$B$201,MATCH($B74,'Tool Inventory'!$A$2:$A$201,0)),"")</f>
      </c>
      <c r="D74" s="69"/>
      <c r="E74" s="69"/>
      <c r="F74" s="73"/>
      <c r="G74" s="72"/>
    </row>
    <row r="75" ht="20" customHeight="1" spans="1:7" x14ac:dyDescent="0.25">
      <c r="A75" s="75"/>
      <c r="B75" s="66"/>
      <c r="C75" s="64">
        <f>IFERROR(INDEX('Tool Inventory'!$B$2:$B$201,MATCH($B75,'Tool Inventory'!$A$2:$A$201,0)),"")</f>
      </c>
      <c r="D75" s="64"/>
      <c r="E75" s="64"/>
      <c r="F75" s="25"/>
      <c r="G75" s="67"/>
    </row>
    <row r="76" ht="20" customHeight="1" spans="1:7" x14ac:dyDescent="0.25">
      <c r="A76" s="76"/>
      <c r="B76" s="71"/>
      <c r="C76" s="69">
        <f>IFERROR(INDEX('Tool Inventory'!$B$2:$B$201,MATCH($B76,'Tool Inventory'!$A$2:$A$201,0)),"")</f>
      </c>
      <c r="D76" s="69"/>
      <c r="E76" s="69"/>
      <c r="F76" s="73"/>
      <c r="G76" s="72"/>
    </row>
    <row r="77" ht="20" customHeight="1" spans="1:7" x14ac:dyDescent="0.25">
      <c r="A77" s="75"/>
      <c r="B77" s="66"/>
      <c r="C77" s="64">
        <f>IFERROR(INDEX('Tool Inventory'!$B$2:$B$201,MATCH($B77,'Tool Inventory'!$A$2:$A$201,0)),"")</f>
      </c>
      <c r="D77" s="64"/>
      <c r="E77" s="64"/>
      <c r="F77" s="25"/>
      <c r="G77" s="67"/>
    </row>
    <row r="78" ht="20" customHeight="1" spans="1:7" x14ac:dyDescent="0.25">
      <c r="A78" s="76"/>
      <c r="B78" s="71"/>
      <c r="C78" s="69">
        <f>IFERROR(INDEX('Tool Inventory'!$B$2:$B$201,MATCH($B78,'Tool Inventory'!$A$2:$A$201,0)),"")</f>
      </c>
      <c r="D78" s="69"/>
      <c r="E78" s="69"/>
      <c r="F78" s="73"/>
      <c r="G78" s="72"/>
    </row>
    <row r="79" ht="20" customHeight="1" spans="1:7" x14ac:dyDescent="0.25">
      <c r="A79" s="75"/>
      <c r="B79" s="66"/>
      <c r="C79" s="64">
        <f>IFERROR(INDEX('Tool Inventory'!$B$2:$B$201,MATCH($B79,'Tool Inventory'!$A$2:$A$201,0)),"")</f>
      </c>
      <c r="D79" s="64"/>
      <c r="E79" s="64"/>
      <c r="F79" s="25"/>
      <c r="G79" s="67"/>
    </row>
    <row r="80" ht="20" customHeight="1" spans="1:7" x14ac:dyDescent="0.25">
      <c r="A80" s="76"/>
      <c r="B80" s="71"/>
      <c r="C80" s="69">
        <f>IFERROR(INDEX('Tool Inventory'!$B$2:$B$201,MATCH($B80,'Tool Inventory'!$A$2:$A$201,0)),"")</f>
      </c>
      <c r="D80" s="69"/>
      <c r="E80" s="69"/>
      <c r="F80" s="73"/>
      <c r="G80" s="72"/>
    </row>
    <row r="81" ht="20" customHeight="1" spans="1:7" x14ac:dyDescent="0.25">
      <c r="A81" s="75"/>
      <c r="B81" s="66"/>
      <c r="C81" s="64">
        <f>IFERROR(INDEX('Tool Inventory'!$B$2:$B$201,MATCH($B81,'Tool Inventory'!$A$2:$A$201,0)),"")</f>
      </c>
      <c r="D81" s="64"/>
      <c r="E81" s="64"/>
      <c r="F81" s="25"/>
      <c r="G81" s="67"/>
    </row>
    <row r="82" ht="20" customHeight="1" spans="1:7" x14ac:dyDescent="0.25">
      <c r="A82" s="76"/>
      <c r="B82" s="71"/>
      <c r="C82" s="69">
        <f>IFERROR(INDEX('Tool Inventory'!$B$2:$B$201,MATCH($B82,'Tool Inventory'!$A$2:$A$201,0)),"")</f>
      </c>
      <c r="D82" s="69"/>
      <c r="E82" s="69"/>
      <c r="F82" s="73"/>
      <c r="G82" s="72"/>
    </row>
    <row r="83" ht="20" customHeight="1" spans="1:7" x14ac:dyDescent="0.25">
      <c r="A83" s="75"/>
      <c r="B83" s="66"/>
      <c r="C83" s="64">
        <f>IFERROR(INDEX('Tool Inventory'!$B$2:$B$201,MATCH($B83,'Tool Inventory'!$A$2:$A$201,0)),"")</f>
      </c>
      <c r="D83" s="64"/>
      <c r="E83" s="64"/>
      <c r="F83" s="25"/>
      <c r="G83" s="67"/>
    </row>
    <row r="84" ht="20" customHeight="1" spans="1:7" x14ac:dyDescent="0.25">
      <c r="A84" s="76"/>
      <c r="B84" s="71"/>
      <c r="C84" s="69">
        <f>IFERROR(INDEX('Tool Inventory'!$B$2:$B$201,MATCH($B84,'Tool Inventory'!$A$2:$A$201,0)),"")</f>
      </c>
      <c r="D84" s="69"/>
      <c r="E84" s="69"/>
      <c r="F84" s="73"/>
      <c r="G84" s="72"/>
    </row>
    <row r="85" ht="20" customHeight="1" spans="1:7" x14ac:dyDescent="0.25">
      <c r="A85" s="75"/>
      <c r="B85" s="66"/>
      <c r="C85" s="64">
        <f>IFERROR(INDEX('Tool Inventory'!$B$2:$B$201,MATCH($B85,'Tool Inventory'!$A$2:$A$201,0)),"")</f>
      </c>
      <c r="D85" s="64"/>
      <c r="E85" s="64"/>
      <c r="F85" s="25"/>
      <c r="G85" s="67"/>
    </row>
    <row r="86" ht="20" customHeight="1" spans="1:7" x14ac:dyDescent="0.25">
      <c r="A86" s="76"/>
      <c r="B86" s="71"/>
      <c r="C86" s="69">
        <f>IFERROR(INDEX('Tool Inventory'!$B$2:$B$201,MATCH($B86,'Tool Inventory'!$A$2:$A$201,0)),"")</f>
      </c>
      <c r="D86" s="69"/>
      <c r="E86" s="69"/>
      <c r="F86" s="73"/>
      <c r="G86" s="72"/>
    </row>
    <row r="87" ht="20" customHeight="1" spans="1:7" x14ac:dyDescent="0.25">
      <c r="A87" s="75"/>
      <c r="B87" s="66"/>
      <c r="C87" s="64">
        <f>IFERROR(INDEX('Tool Inventory'!$B$2:$B$201,MATCH($B87,'Tool Inventory'!$A$2:$A$201,0)),"")</f>
      </c>
      <c r="D87" s="64"/>
      <c r="E87" s="64"/>
      <c r="F87" s="25"/>
      <c r="G87" s="67"/>
    </row>
    <row r="88" ht="20" customHeight="1" spans="1:7" x14ac:dyDescent="0.25">
      <c r="A88" s="76"/>
      <c r="B88" s="71"/>
      <c r="C88" s="69">
        <f>IFERROR(INDEX('Tool Inventory'!$B$2:$B$201,MATCH($B88,'Tool Inventory'!$A$2:$A$201,0)),"")</f>
      </c>
      <c r="D88" s="69"/>
      <c r="E88" s="69"/>
      <c r="F88" s="73"/>
      <c r="G88" s="72"/>
    </row>
    <row r="89" ht="20" customHeight="1" spans="1:7" x14ac:dyDescent="0.25">
      <c r="A89" s="75"/>
      <c r="B89" s="66"/>
      <c r="C89" s="64">
        <f>IFERROR(INDEX('Tool Inventory'!$B$2:$B$201,MATCH($B89,'Tool Inventory'!$A$2:$A$201,0)),"")</f>
      </c>
      <c r="D89" s="64"/>
      <c r="E89" s="64"/>
      <c r="F89" s="25"/>
      <c r="G89" s="67"/>
    </row>
    <row r="90" ht="20" customHeight="1" spans="1:7" x14ac:dyDescent="0.25">
      <c r="A90" s="76"/>
      <c r="B90" s="71"/>
      <c r="C90" s="69">
        <f>IFERROR(INDEX('Tool Inventory'!$B$2:$B$201,MATCH($B90,'Tool Inventory'!$A$2:$A$201,0)),"")</f>
      </c>
      <c r="D90" s="69"/>
      <c r="E90" s="69"/>
      <c r="F90" s="73"/>
      <c r="G90" s="72"/>
    </row>
    <row r="91" ht="20" customHeight="1" spans="1:7" x14ac:dyDescent="0.25">
      <c r="A91" s="75"/>
      <c r="B91" s="66"/>
      <c r="C91" s="64">
        <f>IFERROR(INDEX('Tool Inventory'!$B$2:$B$201,MATCH($B91,'Tool Inventory'!$A$2:$A$201,0)),"")</f>
      </c>
      <c r="D91" s="64"/>
      <c r="E91" s="64"/>
      <c r="F91" s="25"/>
      <c r="G91" s="67"/>
    </row>
    <row r="92" ht="20" customHeight="1" spans="1:7" x14ac:dyDescent="0.25">
      <c r="A92" s="76"/>
      <c r="B92" s="71"/>
      <c r="C92" s="69">
        <f>IFERROR(INDEX('Tool Inventory'!$B$2:$B$201,MATCH($B92,'Tool Inventory'!$A$2:$A$201,0)),"")</f>
      </c>
      <c r="D92" s="69"/>
      <c r="E92" s="69"/>
      <c r="F92" s="73"/>
      <c r="G92" s="72"/>
    </row>
    <row r="93" ht="20" customHeight="1" spans="1:7" x14ac:dyDescent="0.25">
      <c r="A93" s="75"/>
      <c r="B93" s="66"/>
      <c r="C93" s="64">
        <f>IFERROR(INDEX('Tool Inventory'!$B$2:$B$201,MATCH($B93,'Tool Inventory'!$A$2:$A$201,0)),"")</f>
      </c>
      <c r="D93" s="64"/>
      <c r="E93" s="64"/>
      <c r="F93" s="25"/>
      <c r="G93" s="67"/>
    </row>
    <row r="94" ht="20" customHeight="1" spans="1:7" x14ac:dyDescent="0.25">
      <c r="A94" s="76"/>
      <c r="B94" s="71"/>
      <c r="C94" s="69">
        <f>IFERROR(INDEX('Tool Inventory'!$B$2:$B$201,MATCH($B94,'Tool Inventory'!$A$2:$A$201,0)),"")</f>
      </c>
      <c r="D94" s="69"/>
      <c r="E94" s="69"/>
      <c r="F94" s="73"/>
      <c r="G94" s="72"/>
    </row>
    <row r="95" ht="20" customHeight="1" spans="1:7" x14ac:dyDescent="0.25">
      <c r="A95" s="75"/>
      <c r="B95" s="66"/>
      <c r="C95" s="64">
        <f>IFERROR(INDEX('Tool Inventory'!$B$2:$B$201,MATCH($B95,'Tool Inventory'!$A$2:$A$201,0)),"")</f>
      </c>
      <c r="D95" s="64"/>
      <c r="E95" s="64"/>
      <c r="F95" s="25"/>
      <c r="G95" s="67"/>
    </row>
    <row r="96" ht="20" customHeight="1" spans="1:7" x14ac:dyDescent="0.25">
      <c r="A96" s="76"/>
      <c r="B96" s="71"/>
      <c r="C96" s="69">
        <f>IFERROR(INDEX('Tool Inventory'!$B$2:$B$201,MATCH($B96,'Tool Inventory'!$A$2:$A$201,0)),"")</f>
      </c>
      <c r="D96" s="69"/>
      <c r="E96" s="69"/>
      <c r="F96" s="73"/>
      <c r="G96" s="72"/>
    </row>
    <row r="97" ht="20" customHeight="1" spans="1:7" x14ac:dyDescent="0.25">
      <c r="A97" s="75"/>
      <c r="B97" s="66"/>
      <c r="C97" s="64">
        <f>IFERROR(INDEX('Tool Inventory'!$B$2:$B$201,MATCH($B97,'Tool Inventory'!$A$2:$A$201,0)),"")</f>
      </c>
      <c r="D97" s="64"/>
      <c r="E97" s="64"/>
      <c r="F97" s="25"/>
      <c r="G97" s="67"/>
    </row>
    <row r="98" ht="20" customHeight="1" spans="1:7" x14ac:dyDescent="0.25">
      <c r="A98" s="76"/>
      <c r="B98" s="71"/>
      <c r="C98" s="69">
        <f>IFERROR(INDEX('Tool Inventory'!$B$2:$B$201,MATCH($B98,'Tool Inventory'!$A$2:$A$201,0)),"")</f>
      </c>
      <c r="D98" s="69"/>
      <c r="E98" s="69"/>
      <c r="F98" s="73"/>
      <c r="G98" s="72"/>
    </row>
    <row r="99" ht="20" customHeight="1" spans="1:7" x14ac:dyDescent="0.25">
      <c r="A99" s="75"/>
      <c r="B99" s="66"/>
      <c r="C99" s="64">
        <f>IFERROR(INDEX('Tool Inventory'!$B$2:$B$201,MATCH($B99,'Tool Inventory'!$A$2:$A$201,0)),"")</f>
      </c>
      <c r="D99" s="64"/>
      <c r="E99" s="64"/>
      <c r="F99" s="25"/>
      <c r="G99" s="67"/>
    </row>
    <row r="100" ht="20" customHeight="1" spans="1:7" x14ac:dyDescent="0.25">
      <c r="A100" s="76"/>
      <c r="B100" s="71"/>
      <c r="C100" s="69">
        <f>IFERROR(INDEX('Tool Inventory'!$B$2:$B$201,MATCH($B100,'Tool Inventory'!$A$2:$A$201,0)),"")</f>
      </c>
      <c r="D100" s="69"/>
      <c r="E100" s="69"/>
      <c r="F100" s="73"/>
      <c r="G100" s="72"/>
    </row>
    <row r="101" ht="20" customHeight="1" spans="1:7" x14ac:dyDescent="0.25">
      <c r="A101" s="75"/>
      <c r="B101" s="66"/>
      <c r="C101" s="64">
        <f>IFERROR(INDEX('Tool Inventory'!$B$2:$B$201,MATCH($B101,'Tool Inventory'!$A$2:$A$201,0)),"")</f>
      </c>
      <c r="D101" s="64"/>
      <c r="E101" s="64"/>
      <c r="F101" s="25"/>
      <c r="G101" s="67"/>
    </row>
    <row r="102" ht="20" customHeight="1" spans="1:7" x14ac:dyDescent="0.25">
      <c r="A102" s="76"/>
      <c r="B102" s="71"/>
      <c r="C102" s="69">
        <f>IFERROR(INDEX('Tool Inventory'!$B$2:$B$201,MATCH($B102,'Tool Inventory'!$A$2:$A$201,0)),"")</f>
      </c>
      <c r="D102" s="69"/>
      <c r="E102" s="69"/>
      <c r="F102" s="73"/>
      <c r="G102" s="72"/>
    </row>
    <row r="103" ht="20" customHeight="1" spans="1:7" x14ac:dyDescent="0.25">
      <c r="A103" s="75"/>
      <c r="B103" s="66"/>
      <c r="C103" s="64">
        <f>IFERROR(INDEX('Tool Inventory'!$B$2:$B$201,MATCH($B103,'Tool Inventory'!$A$2:$A$201,0)),"")</f>
      </c>
      <c r="D103" s="64"/>
      <c r="E103" s="64"/>
      <c r="F103" s="25"/>
      <c r="G103" s="67"/>
    </row>
    <row r="104" ht="20" customHeight="1" spans="1:7" x14ac:dyDescent="0.25">
      <c r="A104" s="76"/>
      <c r="B104" s="71"/>
      <c r="C104" s="69">
        <f>IFERROR(INDEX('Tool Inventory'!$B$2:$B$201,MATCH($B104,'Tool Inventory'!$A$2:$A$201,0)),"")</f>
      </c>
      <c r="D104" s="69"/>
      <c r="E104" s="69"/>
      <c r="F104" s="73"/>
      <c r="G104" s="72"/>
    </row>
    <row r="105" ht="20" customHeight="1" spans="1:7" x14ac:dyDescent="0.25">
      <c r="A105" s="75"/>
      <c r="B105" s="66"/>
      <c r="C105" s="64">
        <f>IFERROR(INDEX('Tool Inventory'!$B$2:$B$201,MATCH($B105,'Tool Inventory'!$A$2:$A$201,0)),"")</f>
      </c>
      <c r="D105" s="64"/>
      <c r="E105" s="64"/>
      <c r="F105" s="25"/>
      <c r="G105" s="67"/>
    </row>
    <row r="106" ht="20" customHeight="1" spans="1:7" x14ac:dyDescent="0.25">
      <c r="A106" s="76"/>
      <c r="B106" s="71"/>
      <c r="C106" s="69">
        <f>IFERROR(INDEX('Tool Inventory'!$B$2:$B$201,MATCH($B106,'Tool Inventory'!$A$2:$A$201,0)),"")</f>
      </c>
      <c r="D106" s="69"/>
      <c r="E106" s="69"/>
      <c r="F106" s="73"/>
      <c r="G106" s="72"/>
    </row>
    <row r="107" ht="20" customHeight="1" spans="1:7" x14ac:dyDescent="0.25">
      <c r="A107" s="75"/>
      <c r="B107" s="66"/>
      <c r="C107" s="64">
        <f>IFERROR(INDEX('Tool Inventory'!$B$2:$B$201,MATCH($B107,'Tool Inventory'!$A$2:$A$201,0)),"")</f>
      </c>
      <c r="D107" s="64"/>
      <c r="E107" s="64"/>
      <c r="F107" s="25"/>
      <c r="G107" s="67"/>
    </row>
    <row r="108" ht="20" customHeight="1" spans="1:7" x14ac:dyDescent="0.25">
      <c r="A108" s="76"/>
      <c r="B108" s="71"/>
      <c r="C108" s="69">
        <f>IFERROR(INDEX('Tool Inventory'!$B$2:$B$201,MATCH($B108,'Tool Inventory'!$A$2:$A$201,0)),"")</f>
      </c>
      <c r="D108" s="69"/>
      <c r="E108" s="69"/>
      <c r="F108" s="73"/>
      <c r="G108" s="72"/>
    </row>
    <row r="109" ht="20" customHeight="1" spans="1:7" x14ac:dyDescent="0.25">
      <c r="A109" s="75"/>
      <c r="B109" s="66"/>
      <c r="C109" s="64">
        <f>IFERROR(INDEX('Tool Inventory'!$B$2:$B$201,MATCH($B109,'Tool Inventory'!$A$2:$A$201,0)),"")</f>
      </c>
      <c r="D109" s="64"/>
      <c r="E109" s="64"/>
      <c r="F109" s="25"/>
      <c r="G109" s="67"/>
    </row>
    <row r="110" ht="20" customHeight="1" spans="1:7" x14ac:dyDescent="0.25">
      <c r="A110" s="76"/>
      <c r="B110" s="71"/>
      <c r="C110" s="69">
        <f>IFERROR(INDEX('Tool Inventory'!$B$2:$B$201,MATCH($B110,'Tool Inventory'!$A$2:$A$201,0)),"")</f>
      </c>
      <c r="D110" s="69"/>
      <c r="E110" s="69"/>
      <c r="F110" s="73"/>
      <c r="G110" s="72"/>
    </row>
    <row r="111" ht="20" customHeight="1" spans="1:7" x14ac:dyDescent="0.25">
      <c r="A111" s="75"/>
      <c r="B111" s="66"/>
      <c r="C111" s="64">
        <f>IFERROR(INDEX('Tool Inventory'!$B$2:$B$201,MATCH($B111,'Tool Inventory'!$A$2:$A$201,0)),"")</f>
      </c>
      <c r="D111" s="64"/>
      <c r="E111" s="64"/>
      <c r="F111" s="25"/>
      <c r="G111" s="67"/>
    </row>
    <row r="112" ht="20" customHeight="1" spans="1:7" x14ac:dyDescent="0.25">
      <c r="A112" s="76"/>
      <c r="B112" s="71"/>
      <c r="C112" s="69">
        <f>IFERROR(INDEX('Tool Inventory'!$B$2:$B$201,MATCH($B112,'Tool Inventory'!$A$2:$A$201,0)),"")</f>
      </c>
      <c r="D112" s="69"/>
      <c r="E112" s="69"/>
      <c r="F112" s="73"/>
      <c r="G112" s="72"/>
    </row>
    <row r="113" ht="20" customHeight="1" spans="1:7" x14ac:dyDescent="0.25">
      <c r="A113" s="75"/>
      <c r="B113" s="66"/>
      <c r="C113" s="64">
        <f>IFERROR(INDEX('Tool Inventory'!$B$2:$B$201,MATCH($B113,'Tool Inventory'!$A$2:$A$201,0)),"")</f>
      </c>
      <c r="D113" s="64"/>
      <c r="E113" s="64"/>
      <c r="F113" s="25"/>
      <c r="G113" s="67"/>
    </row>
    <row r="114" ht="20" customHeight="1" spans="1:7" x14ac:dyDescent="0.25">
      <c r="A114" s="76"/>
      <c r="B114" s="71"/>
      <c r="C114" s="69">
        <f>IFERROR(INDEX('Tool Inventory'!$B$2:$B$201,MATCH($B114,'Tool Inventory'!$A$2:$A$201,0)),"")</f>
      </c>
      <c r="D114" s="69"/>
      <c r="E114" s="69"/>
      <c r="F114" s="73"/>
      <c r="G114" s="72"/>
    </row>
    <row r="115" ht="20" customHeight="1" spans="1:7" x14ac:dyDescent="0.25">
      <c r="A115" s="75"/>
      <c r="B115" s="66"/>
      <c r="C115" s="64">
        <f>IFERROR(INDEX('Tool Inventory'!$B$2:$B$201,MATCH($B115,'Tool Inventory'!$A$2:$A$201,0)),"")</f>
      </c>
      <c r="D115" s="64"/>
      <c r="E115" s="64"/>
      <c r="F115" s="25"/>
      <c r="G115" s="67"/>
    </row>
    <row r="116" ht="20" customHeight="1" spans="1:7" x14ac:dyDescent="0.25">
      <c r="A116" s="76"/>
      <c r="B116" s="71"/>
      <c r="C116" s="69">
        <f>IFERROR(INDEX('Tool Inventory'!$B$2:$B$201,MATCH($B116,'Tool Inventory'!$A$2:$A$201,0)),"")</f>
      </c>
      <c r="D116" s="69"/>
      <c r="E116" s="69"/>
      <c r="F116" s="73"/>
      <c r="G116" s="72"/>
    </row>
    <row r="117" ht="20" customHeight="1" spans="1:7" x14ac:dyDescent="0.25">
      <c r="A117" s="75"/>
      <c r="B117" s="66"/>
      <c r="C117" s="64">
        <f>IFERROR(INDEX('Tool Inventory'!$B$2:$B$201,MATCH($B117,'Tool Inventory'!$A$2:$A$201,0)),"")</f>
      </c>
      <c r="D117" s="64"/>
      <c r="E117" s="64"/>
      <c r="F117" s="25"/>
      <c r="G117" s="67"/>
    </row>
    <row r="118" ht="20" customHeight="1" spans="1:7" x14ac:dyDescent="0.25">
      <c r="A118" s="76"/>
      <c r="B118" s="71"/>
      <c r="C118" s="69">
        <f>IFERROR(INDEX('Tool Inventory'!$B$2:$B$201,MATCH($B118,'Tool Inventory'!$A$2:$A$201,0)),"")</f>
      </c>
      <c r="D118" s="69"/>
      <c r="E118" s="69"/>
      <c r="F118" s="73"/>
      <c r="G118" s="72"/>
    </row>
    <row r="119" ht="20" customHeight="1" spans="1:7" x14ac:dyDescent="0.25">
      <c r="A119" s="75"/>
      <c r="B119" s="66"/>
      <c r="C119" s="64">
        <f>IFERROR(INDEX('Tool Inventory'!$B$2:$B$201,MATCH($B119,'Tool Inventory'!$A$2:$A$201,0)),"")</f>
      </c>
      <c r="D119" s="64"/>
      <c r="E119" s="64"/>
      <c r="F119" s="25"/>
      <c r="G119" s="67"/>
    </row>
    <row r="120" ht="20" customHeight="1" spans="1:7" x14ac:dyDescent="0.25">
      <c r="A120" s="76"/>
      <c r="B120" s="71"/>
      <c r="C120" s="69">
        <f>IFERROR(INDEX('Tool Inventory'!$B$2:$B$201,MATCH($B120,'Tool Inventory'!$A$2:$A$201,0)),"")</f>
      </c>
      <c r="D120" s="69"/>
      <c r="E120" s="69"/>
      <c r="F120" s="73"/>
      <c r="G120" s="72"/>
    </row>
    <row r="121" ht="20" customHeight="1" spans="1:7" x14ac:dyDescent="0.25">
      <c r="A121" s="75"/>
      <c r="B121" s="66"/>
      <c r="C121" s="64">
        <f>IFERROR(INDEX('Tool Inventory'!$B$2:$B$201,MATCH($B121,'Tool Inventory'!$A$2:$A$201,0)),"")</f>
      </c>
      <c r="D121" s="64"/>
      <c r="E121" s="64"/>
      <c r="F121" s="25"/>
      <c r="G121" s="67"/>
    </row>
    <row r="122" ht="20" customHeight="1" spans="1:7" x14ac:dyDescent="0.25">
      <c r="A122" s="76"/>
      <c r="B122" s="71"/>
      <c r="C122" s="69">
        <f>IFERROR(INDEX('Tool Inventory'!$B$2:$B$201,MATCH($B122,'Tool Inventory'!$A$2:$A$201,0)),"")</f>
      </c>
      <c r="D122" s="69"/>
      <c r="E122" s="69"/>
      <c r="F122" s="73"/>
      <c r="G122" s="72"/>
    </row>
    <row r="123" ht="20" customHeight="1" spans="1:7" x14ac:dyDescent="0.25">
      <c r="A123" s="75"/>
      <c r="B123" s="66"/>
      <c r="C123" s="64">
        <f>IFERROR(INDEX('Tool Inventory'!$B$2:$B$201,MATCH($B123,'Tool Inventory'!$A$2:$A$201,0)),"")</f>
      </c>
      <c r="D123" s="64"/>
      <c r="E123" s="64"/>
      <c r="F123" s="25"/>
      <c r="G123" s="67"/>
    </row>
    <row r="124" ht="20" customHeight="1" spans="1:7" x14ac:dyDescent="0.25">
      <c r="A124" s="76"/>
      <c r="B124" s="71"/>
      <c r="C124" s="69">
        <f>IFERROR(INDEX('Tool Inventory'!$B$2:$B$201,MATCH($B124,'Tool Inventory'!$A$2:$A$201,0)),"")</f>
      </c>
      <c r="D124" s="69"/>
      <c r="E124" s="69"/>
      <c r="F124" s="73"/>
      <c r="G124" s="72"/>
    </row>
    <row r="125" ht="20" customHeight="1" spans="1:7" x14ac:dyDescent="0.25">
      <c r="A125" s="75"/>
      <c r="B125" s="66"/>
      <c r="C125" s="64">
        <f>IFERROR(INDEX('Tool Inventory'!$B$2:$B$201,MATCH($B125,'Tool Inventory'!$A$2:$A$201,0)),"")</f>
      </c>
      <c r="D125" s="64"/>
      <c r="E125" s="64"/>
      <c r="F125" s="25"/>
      <c r="G125" s="67"/>
    </row>
    <row r="126" ht="20" customHeight="1" spans="1:7" x14ac:dyDescent="0.25">
      <c r="A126" s="76"/>
      <c r="B126" s="71"/>
      <c r="C126" s="69">
        <f>IFERROR(INDEX('Tool Inventory'!$B$2:$B$201,MATCH($B126,'Tool Inventory'!$A$2:$A$201,0)),"")</f>
      </c>
      <c r="D126" s="69"/>
      <c r="E126" s="69"/>
      <c r="F126" s="73"/>
      <c r="G126" s="72"/>
    </row>
    <row r="127" ht="20" customHeight="1" spans="1:7" x14ac:dyDescent="0.25">
      <c r="A127" s="75"/>
      <c r="B127" s="66"/>
      <c r="C127" s="64">
        <f>IFERROR(INDEX('Tool Inventory'!$B$2:$B$201,MATCH($B127,'Tool Inventory'!$A$2:$A$201,0)),"")</f>
      </c>
      <c r="D127" s="64"/>
      <c r="E127" s="64"/>
      <c r="F127" s="25"/>
      <c r="G127" s="67"/>
    </row>
    <row r="128" ht="20" customHeight="1" spans="1:7" x14ac:dyDescent="0.25">
      <c r="A128" s="76"/>
      <c r="B128" s="71"/>
      <c r="C128" s="69">
        <f>IFERROR(INDEX('Tool Inventory'!$B$2:$B$201,MATCH($B128,'Tool Inventory'!$A$2:$A$201,0)),"")</f>
      </c>
      <c r="D128" s="69"/>
      <c r="E128" s="69"/>
      <c r="F128" s="73"/>
      <c r="G128" s="72"/>
    </row>
    <row r="129" ht="20" customHeight="1" spans="1:7" x14ac:dyDescent="0.25">
      <c r="A129" s="75"/>
      <c r="B129" s="66"/>
      <c r="C129" s="64">
        <f>IFERROR(INDEX('Tool Inventory'!$B$2:$B$201,MATCH($B129,'Tool Inventory'!$A$2:$A$201,0)),"")</f>
      </c>
      <c r="D129" s="64"/>
      <c r="E129" s="64"/>
      <c r="F129" s="25"/>
      <c r="G129" s="67"/>
    </row>
    <row r="130" ht="20" customHeight="1" spans="1:7" x14ac:dyDescent="0.25">
      <c r="A130" s="76"/>
      <c r="B130" s="71"/>
      <c r="C130" s="69">
        <f>IFERROR(INDEX('Tool Inventory'!$B$2:$B$201,MATCH($B130,'Tool Inventory'!$A$2:$A$201,0)),"")</f>
      </c>
      <c r="D130" s="69"/>
      <c r="E130" s="69"/>
      <c r="F130" s="73"/>
      <c r="G130" s="72"/>
    </row>
    <row r="131" ht="20" customHeight="1" spans="1:7" x14ac:dyDescent="0.25">
      <c r="A131" s="75"/>
      <c r="B131" s="66"/>
      <c r="C131" s="64">
        <f>IFERROR(INDEX('Tool Inventory'!$B$2:$B$201,MATCH($B131,'Tool Inventory'!$A$2:$A$201,0)),"")</f>
      </c>
      <c r="D131" s="64"/>
      <c r="E131" s="64"/>
      <c r="F131" s="25"/>
      <c r="G131" s="67"/>
    </row>
    <row r="132" ht="20" customHeight="1" spans="1:7" x14ac:dyDescent="0.25">
      <c r="A132" s="76"/>
      <c r="B132" s="71"/>
      <c r="C132" s="69">
        <f>IFERROR(INDEX('Tool Inventory'!$B$2:$B$201,MATCH($B132,'Tool Inventory'!$A$2:$A$201,0)),"")</f>
      </c>
      <c r="D132" s="69"/>
      <c r="E132" s="69"/>
      <c r="F132" s="73"/>
      <c r="G132" s="72"/>
    </row>
    <row r="133" ht="20" customHeight="1" spans="1:7" x14ac:dyDescent="0.25">
      <c r="A133" s="75"/>
      <c r="B133" s="66"/>
      <c r="C133" s="64">
        <f>IFERROR(INDEX('Tool Inventory'!$B$2:$B$201,MATCH($B133,'Tool Inventory'!$A$2:$A$201,0)),"")</f>
      </c>
      <c r="D133" s="64"/>
      <c r="E133" s="64"/>
      <c r="F133" s="25"/>
      <c r="G133" s="67"/>
    </row>
    <row r="134" ht="20" customHeight="1" spans="1:7" x14ac:dyDescent="0.25">
      <c r="A134" s="76"/>
      <c r="B134" s="71"/>
      <c r="C134" s="69">
        <f>IFERROR(INDEX('Tool Inventory'!$B$2:$B$201,MATCH($B134,'Tool Inventory'!$A$2:$A$201,0)),"")</f>
      </c>
      <c r="D134" s="69"/>
      <c r="E134" s="69"/>
      <c r="F134" s="73"/>
      <c r="G134" s="72"/>
    </row>
    <row r="135" ht="20" customHeight="1" spans="1:7" x14ac:dyDescent="0.25">
      <c r="A135" s="75"/>
      <c r="B135" s="66"/>
      <c r="C135" s="64">
        <f>IFERROR(INDEX('Tool Inventory'!$B$2:$B$201,MATCH($B135,'Tool Inventory'!$A$2:$A$201,0)),"")</f>
      </c>
      <c r="D135" s="64"/>
      <c r="E135" s="64"/>
      <c r="F135" s="25"/>
      <c r="G135" s="67"/>
    </row>
    <row r="136" ht="20" customHeight="1" spans="1:7" x14ac:dyDescent="0.25">
      <c r="A136" s="76"/>
      <c r="B136" s="71"/>
      <c r="C136" s="69">
        <f>IFERROR(INDEX('Tool Inventory'!$B$2:$B$201,MATCH($B136,'Tool Inventory'!$A$2:$A$201,0)),"")</f>
      </c>
      <c r="D136" s="69"/>
      <c r="E136" s="69"/>
      <c r="F136" s="73"/>
      <c r="G136" s="72"/>
    </row>
    <row r="137" ht="20" customHeight="1" spans="1:7" x14ac:dyDescent="0.25">
      <c r="A137" s="75"/>
      <c r="B137" s="66"/>
      <c r="C137" s="64">
        <f>IFERROR(INDEX('Tool Inventory'!$B$2:$B$201,MATCH($B137,'Tool Inventory'!$A$2:$A$201,0)),"")</f>
      </c>
      <c r="D137" s="64"/>
      <c r="E137" s="64"/>
      <c r="F137" s="25"/>
      <c r="G137" s="67"/>
    </row>
    <row r="138" ht="20" customHeight="1" spans="1:7" x14ac:dyDescent="0.25">
      <c r="A138" s="76"/>
      <c r="B138" s="71"/>
      <c r="C138" s="69">
        <f>IFERROR(INDEX('Tool Inventory'!$B$2:$B$201,MATCH($B138,'Tool Inventory'!$A$2:$A$201,0)),"")</f>
      </c>
      <c r="D138" s="69"/>
      <c r="E138" s="69"/>
      <c r="F138" s="73"/>
      <c r="G138" s="72"/>
    </row>
    <row r="139" ht="20" customHeight="1" spans="1:7" x14ac:dyDescent="0.25">
      <c r="A139" s="75"/>
      <c r="B139" s="66"/>
      <c r="C139" s="64">
        <f>IFERROR(INDEX('Tool Inventory'!$B$2:$B$201,MATCH($B139,'Tool Inventory'!$A$2:$A$201,0)),"")</f>
      </c>
      <c r="D139" s="64"/>
      <c r="E139" s="64"/>
      <c r="F139" s="25"/>
      <c r="G139" s="67"/>
    </row>
    <row r="140" ht="20" customHeight="1" spans="1:7" x14ac:dyDescent="0.25">
      <c r="A140" s="76"/>
      <c r="B140" s="71"/>
      <c r="C140" s="69">
        <f>IFERROR(INDEX('Tool Inventory'!$B$2:$B$201,MATCH($B140,'Tool Inventory'!$A$2:$A$201,0)),"")</f>
      </c>
      <c r="D140" s="69"/>
      <c r="E140" s="69"/>
      <c r="F140" s="73"/>
      <c r="G140" s="72"/>
    </row>
    <row r="141" ht="20" customHeight="1" spans="1:7" x14ac:dyDescent="0.25">
      <c r="A141" s="75"/>
      <c r="B141" s="66"/>
      <c r="C141" s="64">
        <f>IFERROR(INDEX('Tool Inventory'!$B$2:$B$201,MATCH($B141,'Tool Inventory'!$A$2:$A$201,0)),"")</f>
      </c>
      <c r="D141" s="64"/>
      <c r="E141" s="64"/>
      <c r="F141" s="25"/>
      <c r="G141" s="67"/>
    </row>
    <row r="142" ht="20" customHeight="1" spans="1:7" x14ac:dyDescent="0.25">
      <c r="A142" s="76"/>
      <c r="B142" s="71"/>
      <c r="C142" s="69">
        <f>IFERROR(INDEX('Tool Inventory'!$B$2:$B$201,MATCH($B142,'Tool Inventory'!$A$2:$A$201,0)),"")</f>
      </c>
      <c r="D142" s="69"/>
      <c r="E142" s="69"/>
      <c r="F142" s="73"/>
      <c r="G142" s="72"/>
    </row>
    <row r="143" ht="20" customHeight="1" spans="1:7" x14ac:dyDescent="0.25">
      <c r="A143" s="75"/>
      <c r="B143" s="66"/>
      <c r="C143" s="64">
        <f>IFERROR(INDEX('Tool Inventory'!$B$2:$B$201,MATCH($B143,'Tool Inventory'!$A$2:$A$201,0)),"")</f>
      </c>
      <c r="D143" s="64"/>
      <c r="E143" s="64"/>
      <c r="F143" s="25"/>
      <c r="G143" s="67"/>
    </row>
    <row r="144" ht="20" customHeight="1" spans="1:7" x14ac:dyDescent="0.25">
      <c r="A144" s="76"/>
      <c r="B144" s="71"/>
      <c r="C144" s="69">
        <f>IFERROR(INDEX('Tool Inventory'!$B$2:$B$201,MATCH($B144,'Tool Inventory'!$A$2:$A$201,0)),"")</f>
      </c>
      <c r="D144" s="69"/>
      <c r="E144" s="69"/>
      <c r="F144" s="73"/>
      <c r="G144" s="72"/>
    </row>
    <row r="145" ht="20" customHeight="1" spans="1:7" x14ac:dyDescent="0.25">
      <c r="A145" s="75"/>
      <c r="B145" s="66"/>
      <c r="C145" s="64">
        <f>IFERROR(INDEX('Tool Inventory'!$B$2:$B$201,MATCH($B145,'Tool Inventory'!$A$2:$A$201,0)),"")</f>
      </c>
      <c r="D145" s="64"/>
      <c r="E145" s="64"/>
      <c r="F145" s="25"/>
      <c r="G145" s="67"/>
    </row>
    <row r="146" ht="20" customHeight="1" spans="1:7" x14ac:dyDescent="0.25">
      <c r="A146" s="76"/>
      <c r="B146" s="71"/>
      <c r="C146" s="69">
        <f>IFERROR(INDEX('Tool Inventory'!$B$2:$B$201,MATCH($B146,'Tool Inventory'!$A$2:$A$201,0)),"")</f>
      </c>
      <c r="D146" s="69"/>
      <c r="E146" s="69"/>
      <c r="F146" s="73"/>
      <c r="G146" s="72"/>
    </row>
    <row r="147" ht="20" customHeight="1" spans="1:7" x14ac:dyDescent="0.25">
      <c r="A147" s="75"/>
      <c r="B147" s="66"/>
      <c r="C147" s="64">
        <f>IFERROR(INDEX('Tool Inventory'!$B$2:$B$201,MATCH($B147,'Tool Inventory'!$A$2:$A$201,0)),"")</f>
      </c>
      <c r="D147" s="64"/>
      <c r="E147" s="64"/>
      <c r="F147" s="25"/>
      <c r="G147" s="67"/>
    </row>
    <row r="148" ht="20" customHeight="1" spans="1:7" x14ac:dyDescent="0.25">
      <c r="A148" s="76"/>
      <c r="B148" s="71"/>
      <c r="C148" s="69">
        <f>IFERROR(INDEX('Tool Inventory'!$B$2:$B$201,MATCH($B148,'Tool Inventory'!$A$2:$A$201,0)),"")</f>
      </c>
      <c r="D148" s="69"/>
      <c r="E148" s="69"/>
      <c r="F148" s="73"/>
      <c r="G148" s="72"/>
    </row>
    <row r="149" ht="20" customHeight="1" spans="1:7" x14ac:dyDescent="0.25">
      <c r="A149" s="75"/>
      <c r="B149" s="66"/>
      <c r="C149" s="64">
        <f>IFERROR(INDEX('Tool Inventory'!$B$2:$B$201,MATCH($B149,'Tool Inventory'!$A$2:$A$201,0)),"")</f>
      </c>
      <c r="D149" s="64"/>
      <c r="E149" s="64"/>
      <c r="F149" s="25"/>
      <c r="G149" s="67"/>
    </row>
    <row r="150" ht="20" customHeight="1" spans="1:7" x14ac:dyDescent="0.25">
      <c r="A150" s="76"/>
      <c r="B150" s="71"/>
      <c r="C150" s="69">
        <f>IFERROR(INDEX('Tool Inventory'!$B$2:$B$201,MATCH($B150,'Tool Inventory'!$A$2:$A$201,0)),"")</f>
      </c>
      <c r="D150" s="69"/>
      <c r="E150" s="69"/>
      <c r="F150" s="73"/>
      <c r="G150" s="72"/>
    </row>
    <row r="151" ht="20" customHeight="1" spans="1:7" x14ac:dyDescent="0.25">
      <c r="A151" s="75"/>
      <c r="B151" s="66"/>
      <c r="C151" s="64">
        <f>IFERROR(INDEX('Tool Inventory'!$B$2:$B$201,MATCH($B151,'Tool Inventory'!$A$2:$A$201,0)),"")</f>
      </c>
      <c r="D151" s="64"/>
      <c r="E151" s="64"/>
      <c r="F151" s="25"/>
      <c r="G151" s="67"/>
    </row>
    <row r="152" ht="20" customHeight="1" spans="1:7" x14ac:dyDescent="0.25">
      <c r="A152" s="76"/>
      <c r="B152" s="71"/>
      <c r="C152" s="69">
        <f>IFERROR(INDEX('Tool Inventory'!$B$2:$B$201,MATCH($B152,'Tool Inventory'!$A$2:$A$201,0)),"")</f>
      </c>
      <c r="D152" s="69"/>
      <c r="E152" s="69"/>
      <c r="F152" s="73"/>
      <c r="G152" s="72"/>
    </row>
    <row r="153" ht="20" customHeight="1" spans="1:7" x14ac:dyDescent="0.25">
      <c r="A153" s="75"/>
      <c r="B153" s="66"/>
      <c r="C153" s="64">
        <f>IFERROR(INDEX('Tool Inventory'!$B$2:$B$201,MATCH($B153,'Tool Inventory'!$A$2:$A$201,0)),"")</f>
      </c>
      <c r="D153" s="64"/>
      <c r="E153" s="64"/>
      <c r="F153" s="25"/>
      <c r="G153" s="67"/>
    </row>
    <row r="154" ht="20" customHeight="1" spans="1:7" x14ac:dyDescent="0.25">
      <c r="A154" s="76"/>
      <c r="B154" s="71"/>
      <c r="C154" s="69">
        <f>IFERROR(INDEX('Tool Inventory'!$B$2:$B$201,MATCH($B154,'Tool Inventory'!$A$2:$A$201,0)),"")</f>
      </c>
      <c r="D154" s="69"/>
      <c r="E154" s="69"/>
      <c r="F154" s="73"/>
      <c r="G154" s="72"/>
    </row>
    <row r="155" ht="20" customHeight="1" spans="1:7" x14ac:dyDescent="0.25">
      <c r="A155" s="75"/>
      <c r="B155" s="66"/>
      <c r="C155" s="64">
        <f>IFERROR(INDEX('Tool Inventory'!$B$2:$B$201,MATCH($B155,'Tool Inventory'!$A$2:$A$201,0)),"")</f>
      </c>
      <c r="D155" s="64"/>
      <c r="E155" s="64"/>
      <c r="F155" s="25"/>
      <c r="G155" s="67"/>
    </row>
    <row r="156" ht="20" customHeight="1" spans="1:7" x14ac:dyDescent="0.25">
      <c r="A156" s="76"/>
      <c r="B156" s="71"/>
      <c r="C156" s="69">
        <f>IFERROR(INDEX('Tool Inventory'!$B$2:$B$201,MATCH($B156,'Tool Inventory'!$A$2:$A$201,0)),"")</f>
      </c>
      <c r="D156" s="69"/>
      <c r="E156" s="69"/>
      <c r="F156" s="73"/>
      <c r="G156" s="72"/>
    </row>
    <row r="157" ht="20" customHeight="1" spans="1:7" x14ac:dyDescent="0.25">
      <c r="A157" s="75"/>
      <c r="B157" s="66"/>
      <c r="C157" s="64">
        <f>IFERROR(INDEX('Tool Inventory'!$B$2:$B$201,MATCH($B157,'Tool Inventory'!$A$2:$A$201,0)),"")</f>
      </c>
      <c r="D157" s="64"/>
      <c r="E157" s="64"/>
      <c r="F157" s="25"/>
      <c r="G157" s="67"/>
    </row>
    <row r="158" ht="20" customHeight="1" spans="1:7" x14ac:dyDescent="0.25">
      <c r="A158" s="76"/>
      <c r="B158" s="71"/>
      <c r="C158" s="69">
        <f>IFERROR(INDEX('Tool Inventory'!$B$2:$B$201,MATCH($B158,'Tool Inventory'!$A$2:$A$201,0)),"")</f>
      </c>
      <c r="D158" s="69"/>
      <c r="E158" s="69"/>
      <c r="F158" s="73"/>
      <c r="G158" s="72"/>
    </row>
    <row r="159" ht="20" customHeight="1" spans="1:7" x14ac:dyDescent="0.25">
      <c r="A159" s="75"/>
      <c r="B159" s="66"/>
      <c r="C159" s="64">
        <f>IFERROR(INDEX('Tool Inventory'!$B$2:$B$201,MATCH($B159,'Tool Inventory'!$A$2:$A$201,0)),"")</f>
      </c>
      <c r="D159" s="64"/>
      <c r="E159" s="64"/>
      <c r="F159" s="25"/>
      <c r="G159" s="67"/>
    </row>
    <row r="160" ht="20" customHeight="1" spans="1:7" x14ac:dyDescent="0.25">
      <c r="A160" s="76"/>
      <c r="B160" s="71"/>
      <c r="C160" s="69">
        <f>IFERROR(INDEX('Tool Inventory'!$B$2:$B$201,MATCH($B160,'Tool Inventory'!$A$2:$A$201,0)),"")</f>
      </c>
      <c r="D160" s="69"/>
      <c r="E160" s="69"/>
      <c r="F160" s="73"/>
      <c r="G160" s="72"/>
    </row>
    <row r="161" ht="20" customHeight="1" spans="1:7" x14ac:dyDescent="0.25">
      <c r="A161" s="75"/>
      <c r="B161" s="66"/>
      <c r="C161" s="64">
        <f>IFERROR(INDEX('Tool Inventory'!$B$2:$B$201,MATCH($B161,'Tool Inventory'!$A$2:$A$201,0)),"")</f>
      </c>
      <c r="D161" s="64"/>
      <c r="E161" s="64"/>
      <c r="F161" s="25"/>
      <c r="G161" s="67"/>
    </row>
    <row r="162" ht="20" customHeight="1" spans="1:7" x14ac:dyDescent="0.25">
      <c r="A162" s="76"/>
      <c r="B162" s="71"/>
      <c r="C162" s="69">
        <f>IFERROR(INDEX('Tool Inventory'!$B$2:$B$201,MATCH($B162,'Tool Inventory'!$A$2:$A$201,0)),"")</f>
      </c>
      <c r="D162" s="69"/>
      <c r="E162" s="69"/>
      <c r="F162" s="73"/>
      <c r="G162" s="72"/>
    </row>
    <row r="163" ht="20" customHeight="1" spans="1:7" x14ac:dyDescent="0.25">
      <c r="A163" s="75"/>
      <c r="B163" s="66"/>
      <c r="C163" s="64">
        <f>IFERROR(INDEX('Tool Inventory'!$B$2:$B$201,MATCH($B163,'Tool Inventory'!$A$2:$A$201,0)),"")</f>
      </c>
      <c r="D163" s="64"/>
      <c r="E163" s="64"/>
      <c r="F163" s="25"/>
      <c r="G163" s="67"/>
    </row>
    <row r="164" ht="20" customHeight="1" spans="1:7" x14ac:dyDescent="0.25">
      <c r="A164" s="76"/>
      <c r="B164" s="71"/>
      <c r="C164" s="69">
        <f>IFERROR(INDEX('Tool Inventory'!$B$2:$B$201,MATCH($B164,'Tool Inventory'!$A$2:$A$201,0)),"")</f>
      </c>
      <c r="D164" s="69"/>
      <c r="E164" s="69"/>
      <c r="F164" s="73"/>
      <c r="G164" s="72"/>
    </row>
    <row r="165" ht="20" customHeight="1" spans="1:7" x14ac:dyDescent="0.25">
      <c r="A165" s="75"/>
      <c r="B165" s="66"/>
      <c r="C165" s="64">
        <f>IFERROR(INDEX('Tool Inventory'!$B$2:$B$201,MATCH($B165,'Tool Inventory'!$A$2:$A$201,0)),"")</f>
      </c>
      <c r="D165" s="64"/>
      <c r="E165" s="64"/>
      <c r="F165" s="25"/>
      <c r="G165" s="67"/>
    </row>
    <row r="166" ht="20" customHeight="1" spans="1:7" x14ac:dyDescent="0.25">
      <c r="A166" s="76"/>
      <c r="B166" s="71"/>
      <c r="C166" s="69">
        <f>IFERROR(INDEX('Tool Inventory'!$B$2:$B$201,MATCH($B166,'Tool Inventory'!$A$2:$A$201,0)),"")</f>
      </c>
      <c r="D166" s="69"/>
      <c r="E166" s="69"/>
      <c r="F166" s="73"/>
      <c r="G166" s="72"/>
    </row>
    <row r="167" ht="20" customHeight="1" spans="1:7" x14ac:dyDescent="0.25">
      <c r="A167" s="75"/>
      <c r="B167" s="66"/>
      <c r="C167" s="64">
        <f>IFERROR(INDEX('Tool Inventory'!$B$2:$B$201,MATCH($B167,'Tool Inventory'!$A$2:$A$201,0)),"")</f>
      </c>
      <c r="D167" s="64"/>
      <c r="E167" s="64"/>
      <c r="F167" s="25"/>
      <c r="G167" s="67"/>
    </row>
    <row r="168" ht="20" customHeight="1" spans="1:7" x14ac:dyDescent="0.25">
      <c r="A168" s="76"/>
      <c r="B168" s="71"/>
      <c r="C168" s="69">
        <f>IFERROR(INDEX('Tool Inventory'!$B$2:$B$201,MATCH($B168,'Tool Inventory'!$A$2:$A$201,0)),"")</f>
      </c>
      <c r="D168" s="69"/>
      <c r="E168" s="69"/>
      <c r="F168" s="73"/>
      <c r="G168" s="72"/>
    </row>
    <row r="169" ht="20" customHeight="1" spans="1:7" x14ac:dyDescent="0.25">
      <c r="A169" s="75"/>
      <c r="B169" s="66"/>
      <c r="C169" s="64">
        <f>IFERROR(INDEX('Tool Inventory'!$B$2:$B$201,MATCH($B169,'Tool Inventory'!$A$2:$A$201,0)),"")</f>
      </c>
      <c r="D169" s="64"/>
      <c r="E169" s="64"/>
      <c r="F169" s="25"/>
      <c r="G169" s="67"/>
    </row>
    <row r="170" ht="20" customHeight="1" spans="1:7" x14ac:dyDescent="0.25">
      <c r="A170" s="76"/>
      <c r="B170" s="71"/>
      <c r="C170" s="69">
        <f>IFERROR(INDEX('Tool Inventory'!$B$2:$B$201,MATCH($B170,'Tool Inventory'!$A$2:$A$201,0)),"")</f>
      </c>
      <c r="D170" s="69"/>
      <c r="E170" s="69"/>
      <c r="F170" s="73"/>
      <c r="G170" s="72"/>
    </row>
    <row r="171" ht="20" customHeight="1" spans="1:7" x14ac:dyDescent="0.25">
      <c r="A171" s="75"/>
      <c r="B171" s="66"/>
      <c r="C171" s="64">
        <f>IFERROR(INDEX('Tool Inventory'!$B$2:$B$201,MATCH($B171,'Tool Inventory'!$A$2:$A$201,0)),"")</f>
      </c>
      <c r="D171" s="64"/>
      <c r="E171" s="64"/>
      <c r="F171" s="25"/>
      <c r="G171" s="67"/>
    </row>
    <row r="172" ht="20" customHeight="1" spans="1:7" x14ac:dyDescent="0.25">
      <c r="A172" s="76"/>
      <c r="B172" s="71"/>
      <c r="C172" s="69">
        <f>IFERROR(INDEX('Tool Inventory'!$B$2:$B$201,MATCH($B172,'Tool Inventory'!$A$2:$A$201,0)),"")</f>
      </c>
      <c r="D172" s="69"/>
      <c r="E172" s="69"/>
      <c r="F172" s="73"/>
      <c r="G172" s="72"/>
    </row>
    <row r="173" ht="20" customHeight="1" spans="1:7" x14ac:dyDescent="0.25">
      <c r="A173" s="75"/>
      <c r="B173" s="66"/>
      <c r="C173" s="64">
        <f>IFERROR(INDEX('Tool Inventory'!$B$2:$B$201,MATCH($B173,'Tool Inventory'!$A$2:$A$201,0)),"")</f>
      </c>
      <c r="D173" s="64"/>
      <c r="E173" s="64"/>
      <c r="F173" s="25"/>
      <c r="G173" s="67"/>
    </row>
    <row r="174" ht="20" customHeight="1" spans="1:7" x14ac:dyDescent="0.25">
      <c r="A174" s="76"/>
      <c r="B174" s="71"/>
      <c r="C174" s="69">
        <f>IFERROR(INDEX('Tool Inventory'!$B$2:$B$201,MATCH($B174,'Tool Inventory'!$A$2:$A$201,0)),"")</f>
      </c>
      <c r="D174" s="69"/>
      <c r="E174" s="69"/>
      <c r="F174" s="73"/>
      <c r="G174" s="72"/>
    </row>
    <row r="175" ht="20" customHeight="1" spans="1:7" x14ac:dyDescent="0.25">
      <c r="A175" s="75"/>
      <c r="B175" s="66"/>
      <c r="C175" s="64">
        <f>IFERROR(INDEX('Tool Inventory'!$B$2:$B$201,MATCH($B175,'Tool Inventory'!$A$2:$A$201,0)),"")</f>
      </c>
      <c r="D175" s="64"/>
      <c r="E175" s="64"/>
      <c r="F175" s="25"/>
      <c r="G175" s="67"/>
    </row>
    <row r="176" ht="20" customHeight="1" spans="1:7" x14ac:dyDescent="0.25">
      <c r="A176" s="76"/>
      <c r="B176" s="71"/>
      <c r="C176" s="69">
        <f>IFERROR(INDEX('Tool Inventory'!$B$2:$B$201,MATCH($B176,'Tool Inventory'!$A$2:$A$201,0)),"")</f>
      </c>
      <c r="D176" s="69"/>
      <c r="E176" s="69"/>
      <c r="F176" s="73"/>
      <c r="G176" s="72"/>
    </row>
    <row r="177" ht="20" customHeight="1" spans="1:7" x14ac:dyDescent="0.25">
      <c r="A177" s="75"/>
      <c r="B177" s="66"/>
      <c r="C177" s="64">
        <f>IFERROR(INDEX('Tool Inventory'!$B$2:$B$201,MATCH($B177,'Tool Inventory'!$A$2:$A$201,0)),"")</f>
      </c>
      <c r="D177" s="64"/>
      <c r="E177" s="64"/>
      <c r="F177" s="25"/>
      <c r="G177" s="67"/>
    </row>
    <row r="178" ht="20" customHeight="1" spans="1:7" x14ac:dyDescent="0.25">
      <c r="A178" s="76"/>
      <c r="B178" s="71"/>
      <c r="C178" s="69">
        <f>IFERROR(INDEX('Tool Inventory'!$B$2:$B$201,MATCH($B178,'Tool Inventory'!$A$2:$A$201,0)),"")</f>
      </c>
      <c r="D178" s="69"/>
      <c r="E178" s="69"/>
      <c r="F178" s="73"/>
      <c r="G178" s="72"/>
    </row>
    <row r="179" ht="20" customHeight="1" spans="1:7" x14ac:dyDescent="0.25">
      <c r="A179" s="75"/>
      <c r="B179" s="66"/>
      <c r="C179" s="64">
        <f>IFERROR(INDEX('Tool Inventory'!$B$2:$B$201,MATCH($B179,'Tool Inventory'!$A$2:$A$201,0)),"")</f>
      </c>
      <c r="D179" s="64"/>
      <c r="E179" s="64"/>
      <c r="F179" s="25"/>
      <c r="G179" s="67"/>
    </row>
    <row r="180" ht="20" customHeight="1" spans="1:7" x14ac:dyDescent="0.25">
      <c r="A180" s="76"/>
      <c r="B180" s="71"/>
      <c r="C180" s="69">
        <f>IFERROR(INDEX('Tool Inventory'!$B$2:$B$201,MATCH($B180,'Tool Inventory'!$A$2:$A$201,0)),"")</f>
      </c>
      <c r="D180" s="69"/>
      <c r="E180" s="69"/>
      <c r="F180" s="73"/>
      <c r="G180" s="72"/>
    </row>
    <row r="181" ht="20" customHeight="1" spans="1:7" x14ac:dyDescent="0.25">
      <c r="A181" s="75"/>
      <c r="B181" s="66"/>
      <c r="C181" s="64">
        <f>IFERROR(INDEX('Tool Inventory'!$B$2:$B$201,MATCH($B181,'Tool Inventory'!$A$2:$A$201,0)),"")</f>
      </c>
      <c r="D181" s="64"/>
      <c r="E181" s="64"/>
      <c r="F181" s="25"/>
      <c r="G181" s="67"/>
    </row>
    <row r="182" ht="20" customHeight="1" spans="1:7" x14ac:dyDescent="0.25">
      <c r="A182" s="76"/>
      <c r="B182" s="71"/>
      <c r="C182" s="69">
        <f>IFERROR(INDEX('Tool Inventory'!$B$2:$B$201,MATCH($B182,'Tool Inventory'!$A$2:$A$201,0)),"")</f>
      </c>
      <c r="D182" s="69"/>
      <c r="E182" s="69"/>
      <c r="F182" s="73"/>
      <c r="G182" s="72"/>
    </row>
    <row r="183" ht="20" customHeight="1" spans="1:7" x14ac:dyDescent="0.25">
      <c r="A183" s="75"/>
      <c r="B183" s="66"/>
      <c r="C183" s="64">
        <f>IFERROR(INDEX('Tool Inventory'!$B$2:$B$201,MATCH($B183,'Tool Inventory'!$A$2:$A$201,0)),"")</f>
      </c>
      <c r="D183" s="64"/>
      <c r="E183" s="64"/>
      <c r="F183" s="25"/>
      <c r="G183" s="67"/>
    </row>
    <row r="184" ht="20" customHeight="1" spans="1:7" x14ac:dyDescent="0.25">
      <c r="A184" s="76"/>
      <c r="B184" s="71"/>
      <c r="C184" s="69">
        <f>IFERROR(INDEX('Tool Inventory'!$B$2:$B$201,MATCH($B184,'Tool Inventory'!$A$2:$A$201,0)),"")</f>
      </c>
      <c r="D184" s="69"/>
      <c r="E184" s="69"/>
      <c r="F184" s="73"/>
      <c r="G184" s="72"/>
    </row>
    <row r="185" ht="20" customHeight="1" spans="1:7" x14ac:dyDescent="0.25">
      <c r="A185" s="75"/>
      <c r="B185" s="66"/>
      <c r="C185" s="64">
        <f>IFERROR(INDEX('Tool Inventory'!$B$2:$B$201,MATCH($B185,'Tool Inventory'!$A$2:$A$201,0)),"")</f>
      </c>
      <c r="D185" s="64"/>
      <c r="E185" s="64"/>
      <c r="F185" s="25"/>
      <c r="G185" s="67"/>
    </row>
    <row r="186" ht="20" customHeight="1" spans="1:7" x14ac:dyDescent="0.25">
      <c r="A186" s="76"/>
      <c r="B186" s="71"/>
      <c r="C186" s="69">
        <f>IFERROR(INDEX('Tool Inventory'!$B$2:$B$201,MATCH($B186,'Tool Inventory'!$A$2:$A$201,0)),"")</f>
      </c>
      <c r="D186" s="69"/>
      <c r="E186" s="69"/>
      <c r="F186" s="73"/>
      <c r="G186" s="72"/>
    </row>
    <row r="187" ht="20" customHeight="1" spans="1:7" x14ac:dyDescent="0.25">
      <c r="A187" s="75"/>
      <c r="B187" s="66"/>
      <c r="C187" s="64">
        <f>IFERROR(INDEX('Tool Inventory'!$B$2:$B$201,MATCH($B187,'Tool Inventory'!$A$2:$A$201,0)),"")</f>
      </c>
      <c r="D187" s="64"/>
      <c r="E187" s="64"/>
      <c r="F187" s="25"/>
      <c r="G187" s="67"/>
    </row>
    <row r="188" ht="20" customHeight="1" spans="1:7" x14ac:dyDescent="0.25">
      <c r="A188" s="76"/>
      <c r="B188" s="71"/>
      <c r="C188" s="69">
        <f>IFERROR(INDEX('Tool Inventory'!$B$2:$B$201,MATCH($B188,'Tool Inventory'!$A$2:$A$201,0)),"")</f>
      </c>
      <c r="D188" s="69"/>
      <c r="E188" s="69"/>
      <c r="F188" s="73"/>
      <c r="G188" s="72"/>
    </row>
    <row r="189" ht="20" customHeight="1" spans="1:7" x14ac:dyDescent="0.25">
      <c r="A189" s="75"/>
      <c r="B189" s="66"/>
      <c r="C189" s="64">
        <f>IFERROR(INDEX('Tool Inventory'!$B$2:$B$201,MATCH($B189,'Tool Inventory'!$A$2:$A$201,0)),"")</f>
      </c>
      <c r="D189" s="64"/>
      <c r="E189" s="64"/>
      <c r="F189" s="25"/>
      <c r="G189" s="67"/>
    </row>
    <row r="190" ht="20" customHeight="1" spans="1:7" x14ac:dyDescent="0.25">
      <c r="A190" s="76"/>
      <c r="B190" s="71"/>
      <c r="C190" s="69">
        <f>IFERROR(INDEX('Tool Inventory'!$B$2:$B$201,MATCH($B190,'Tool Inventory'!$A$2:$A$201,0)),"")</f>
      </c>
      <c r="D190" s="69"/>
      <c r="E190" s="69"/>
      <c r="F190" s="73"/>
      <c r="G190" s="72"/>
    </row>
    <row r="191" ht="20" customHeight="1" spans="1:7" x14ac:dyDescent="0.25">
      <c r="A191" s="75"/>
      <c r="B191" s="66"/>
      <c r="C191" s="64">
        <f>IFERROR(INDEX('Tool Inventory'!$B$2:$B$201,MATCH($B191,'Tool Inventory'!$A$2:$A$201,0)),"")</f>
      </c>
      <c r="D191" s="64"/>
      <c r="E191" s="64"/>
      <c r="F191" s="25"/>
      <c r="G191" s="67"/>
    </row>
    <row r="192" ht="20" customHeight="1" spans="1:7" x14ac:dyDescent="0.25">
      <c r="A192" s="76"/>
      <c r="B192" s="71"/>
      <c r="C192" s="69">
        <f>IFERROR(INDEX('Tool Inventory'!$B$2:$B$201,MATCH($B192,'Tool Inventory'!$A$2:$A$201,0)),"")</f>
      </c>
      <c r="D192" s="69"/>
      <c r="E192" s="69"/>
      <c r="F192" s="73"/>
      <c r="G192" s="72"/>
    </row>
    <row r="193" ht="20" customHeight="1" spans="1:7" x14ac:dyDescent="0.25">
      <c r="A193" s="75"/>
      <c r="B193" s="66"/>
      <c r="C193" s="64">
        <f>IFERROR(INDEX('Tool Inventory'!$B$2:$B$201,MATCH($B193,'Tool Inventory'!$A$2:$A$201,0)),"")</f>
      </c>
      <c r="D193" s="64"/>
      <c r="E193" s="64"/>
      <c r="F193" s="25"/>
      <c r="G193" s="67"/>
    </row>
    <row r="194" ht="20" customHeight="1" spans="1:7" x14ac:dyDescent="0.25">
      <c r="A194" s="76"/>
      <c r="B194" s="71"/>
      <c r="C194" s="69">
        <f>IFERROR(INDEX('Tool Inventory'!$B$2:$B$201,MATCH($B194,'Tool Inventory'!$A$2:$A$201,0)),"")</f>
      </c>
      <c r="D194" s="69"/>
      <c r="E194" s="69"/>
      <c r="F194" s="73"/>
      <c r="G194" s="72"/>
    </row>
    <row r="195" ht="20" customHeight="1" spans="1:7" x14ac:dyDescent="0.25">
      <c r="A195" s="75"/>
      <c r="B195" s="66"/>
      <c r="C195" s="64">
        <f>IFERROR(INDEX('Tool Inventory'!$B$2:$B$201,MATCH($B195,'Tool Inventory'!$A$2:$A$201,0)),"")</f>
      </c>
      <c r="D195" s="64"/>
      <c r="E195" s="64"/>
      <c r="F195" s="25"/>
      <c r="G195" s="67"/>
    </row>
    <row r="196" ht="20" customHeight="1" spans="1:7" x14ac:dyDescent="0.25">
      <c r="A196" s="76"/>
      <c r="B196" s="71"/>
      <c r="C196" s="69">
        <f>IFERROR(INDEX('Tool Inventory'!$B$2:$B$201,MATCH($B196,'Tool Inventory'!$A$2:$A$201,0)),"")</f>
      </c>
      <c r="D196" s="69"/>
      <c r="E196" s="69"/>
      <c r="F196" s="73"/>
      <c r="G196" s="72"/>
    </row>
    <row r="197" ht="20" customHeight="1" spans="1:7" x14ac:dyDescent="0.25">
      <c r="A197" s="75"/>
      <c r="B197" s="66"/>
      <c r="C197" s="64">
        <f>IFERROR(INDEX('Tool Inventory'!$B$2:$B$201,MATCH($B197,'Tool Inventory'!$A$2:$A$201,0)),"")</f>
      </c>
      <c r="D197" s="64"/>
      <c r="E197" s="64"/>
      <c r="F197" s="25"/>
      <c r="G197" s="67"/>
    </row>
    <row r="198" ht="20" customHeight="1" spans="1:7" x14ac:dyDescent="0.25">
      <c r="A198" s="76"/>
      <c r="B198" s="71"/>
      <c r="C198" s="69">
        <f>IFERROR(INDEX('Tool Inventory'!$B$2:$B$201,MATCH($B198,'Tool Inventory'!$A$2:$A$201,0)),"")</f>
      </c>
      <c r="D198" s="69"/>
      <c r="E198" s="69"/>
      <c r="F198" s="73"/>
      <c r="G198" s="72"/>
    </row>
    <row r="199" ht="20" customHeight="1" spans="1:7" x14ac:dyDescent="0.25">
      <c r="A199" s="75"/>
      <c r="B199" s="66"/>
      <c r="C199" s="64">
        <f>IFERROR(INDEX('Tool Inventory'!$B$2:$B$201,MATCH($B199,'Tool Inventory'!$A$2:$A$201,0)),"")</f>
      </c>
      <c r="D199" s="64"/>
      <c r="E199" s="64"/>
      <c r="F199" s="25"/>
      <c r="G199" s="67"/>
    </row>
    <row r="200" ht="20" customHeight="1" spans="1:7" x14ac:dyDescent="0.25">
      <c r="A200" s="76"/>
      <c r="B200" s="71"/>
      <c r="C200" s="69">
        <f>IFERROR(INDEX('Tool Inventory'!$B$2:$B$201,MATCH($B200,'Tool Inventory'!$A$2:$A$201,0)),"")</f>
      </c>
      <c r="D200" s="69"/>
      <c r="E200" s="69"/>
      <c r="F200" s="73"/>
      <c r="G200" s="72"/>
    </row>
    <row r="201" ht="20" customHeight="1" spans="1:7" x14ac:dyDescent="0.25">
      <c r="A201" s="75"/>
      <c r="B201" s="66"/>
      <c r="C201" s="64">
        <f>IFERROR(INDEX('Tool Inventory'!$B$2:$B$201,MATCH($B201,'Tool Inventory'!$A$2:$A$201,0)),"")</f>
      </c>
      <c r="D201" s="64"/>
      <c r="E201" s="64"/>
      <c r="F201" s="25"/>
      <c r="G201" s="67"/>
    </row>
  </sheetData>
  <autoFilter ref="A1:G201"/>
  <conditionalFormatting sqref="G2:G201">
    <cfRule type="expression" dxfId="12" priority="1">
      <formula>AND($G2&lt;&gt;"",$G2&lt;TODAY())</formula>
    </cfRule>
    <cfRule type="expression" dxfId="13" priority="2">
      <formula>AND($G2&lt;&gt;"",$G2&gt;=TODAY(),$G2&lt;=TODAY()+30)</formula>
    </cfRule>
  </conditionalFormatting>
  <dataValidations count="5">
    <dataValidation type="date" operator="greaterThan" allowBlank="1" showInputMessage="1" promptTitle="Date" prompt="Date of the service or repair." sqref="A2:A201">
      <formula1>25569.00042275463</formula1>
    </dataValidation>
    <dataValidation type="list" allowBlank="1" showInputMessage="1" promptTitle="Tool ID" prompt="Pick a Tool ID. The name fills in automatically." showErrorMessage="1" errorTitle="Tool ID" error="Pick a Tool ID from Tool Inventory." sqref="B2:B201">
      <formula1>'Tool Inventory'!$A$2:$A$201</formula1>
    </dataValidation>
    <dataValidation type="list" allowBlank="1" showInputMessage="1" promptTitle="Done By" prompt="Who did the work. Pick from the list." showErrorMessage="1" errorTitle="Done By" error="Pick a person from the Lists tab." sqref="E2:E201">
      <formula1>Lists!$D$2:$D$21</formula1>
    </dataValidation>
    <dataValidation type="decimal" operator="greaterThanOrEqual" allowBlank="1" showErrorMessage="1" errorTitle="Cost" error="Enter 0 or more." sqref="F2:F201">
      <formula1>0</formula1>
    </dataValidation>
    <dataValidation type="date" operator="greaterThan" allowBlank="1" showInputMessage="1" promptTitle="Next Service Due" prompt="Date the next service is due. It turns amber 30 days ahead." sqref="G2:G201">
      <formula1>25569.00042275463</formula1>
    </dataValidation>
  </dataValidations>
  <printOptions horizontalCentered="1"/>
  <pageMargins left="0.5" right="0.5" top="0.5" bottom="0.5" header="0.3" footer="0.3"/>
  <pageSetup paperSize="1" orientation="landscape" horizontalDpi="4294967295" verticalDpi="4294967295" scale="100" fitToWidth="1" fitToHeight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37373"/>
    <pageSetUpPr fitToPage="1"/>
  </sheetPr>
  <dimension ref="A1:H21"/>
  <sheetViews>
    <sheetView workbookViewId="0" showGridLines="0"/>
  </sheetViews>
  <sheetFormatPr defaultRowHeight="15" outlineLevelRow="0" outlineLevelCol="0" x14ac:dyDescent="55"/>
  <cols>
    <col min="1" max="1" width="2" customWidth="1"/>
    <col min="2" max="6" width="20" customWidth="1"/>
    <col min="7" max="7" width="2" customWidth="1"/>
    <col min="8" max="8" width="46" customWidth="1"/>
  </cols>
  <sheetData>
    <row r="1" ht="30" customHeight="1" spans="1:8" x14ac:dyDescent="0.25">
      <c r="B1" s="55" t="s">
        <v>174</v>
      </c>
      <c r="C1" s="55" t="s">
        <v>175</v>
      </c>
      <c r="D1" s="55" t="s">
        <v>176</v>
      </c>
      <c r="E1" s="54" t="s">
        <v>101</v>
      </c>
      <c r="F1" s="55" t="s">
        <v>102</v>
      </c>
      <c r="H1" s="77" t="s">
        <v>177</v>
      </c>
    </row>
    <row r="2" ht="20" customHeight="1" spans="1:8" x14ac:dyDescent="0.25">
      <c r="B2" s="78" t="s">
        <v>112</v>
      </c>
      <c r="C2" s="79" t="s">
        <v>116</v>
      </c>
      <c r="D2" s="79" t="s">
        <v>123</v>
      </c>
      <c r="E2" s="43" t="s">
        <v>3</v>
      </c>
      <c r="F2" s="78" t="s">
        <v>117</v>
      </c>
      <c r="H2" s="77"/>
    </row>
    <row r="3" ht="20" customHeight="1" spans="1:8" x14ac:dyDescent="0.25">
      <c r="B3" s="80" t="s">
        <v>126</v>
      </c>
      <c r="C3" s="64" t="s">
        <v>138</v>
      </c>
      <c r="D3" s="64" t="s">
        <v>157</v>
      </c>
      <c r="E3" s="44" t="s">
        <v>4</v>
      </c>
      <c r="F3" s="80" t="s">
        <v>132</v>
      </c>
      <c r="H3" s="77"/>
    </row>
    <row r="4" ht="20" customHeight="1" spans="1:8" x14ac:dyDescent="0.25">
      <c r="B4" s="80" t="s">
        <v>135</v>
      </c>
      <c r="C4" s="64" t="s">
        <v>128</v>
      </c>
      <c r="D4" s="64" t="s">
        <v>139</v>
      </c>
      <c r="E4" s="45" t="s">
        <v>5</v>
      </c>
      <c r="F4" s="80" t="s">
        <v>147</v>
      </c>
      <c r="H4" s="77"/>
    </row>
    <row r="5" ht="20" customHeight="1" spans="1:8" x14ac:dyDescent="0.25">
      <c r="B5" s="80"/>
      <c r="C5" s="64"/>
      <c r="D5" s="64"/>
      <c r="E5" s="46" t="s">
        <v>6</v>
      </c>
      <c r="F5" s="80"/>
    </row>
    <row r="6" ht="20" customHeight="1" spans="1:8" x14ac:dyDescent="0.25">
      <c r="B6" s="80"/>
      <c r="C6" s="64"/>
      <c r="D6" s="64"/>
      <c r="E6" s="47" t="s">
        <v>54</v>
      </c>
      <c r="F6" s="80"/>
    </row>
    <row r="7" ht="20" customHeight="1" spans="1:8" x14ac:dyDescent="0.25">
      <c r="B7" s="80"/>
      <c r="C7" s="64"/>
      <c r="D7" s="64"/>
      <c r="F7" s="80"/>
    </row>
    <row r="8" ht="20" customHeight="1" spans="1:8" x14ac:dyDescent="0.25">
      <c r="B8" s="80"/>
      <c r="C8" s="64"/>
      <c r="D8" s="64"/>
      <c r="F8" s="80"/>
    </row>
    <row r="9" ht="20" customHeight="1" spans="1:8" x14ac:dyDescent="0.25">
      <c r="B9" s="80"/>
      <c r="C9" s="64"/>
      <c r="D9" s="64"/>
      <c r="F9" s="80"/>
    </row>
    <row r="10" ht="20" customHeight="1" spans="1:8" x14ac:dyDescent="0.25">
      <c r="B10" s="80"/>
      <c r="C10" s="64"/>
      <c r="D10" s="64"/>
      <c r="F10" s="80"/>
    </row>
    <row r="11" ht="20" customHeight="1" spans="1:8" x14ac:dyDescent="0.25">
      <c r="B11" s="80"/>
      <c r="C11" s="64"/>
      <c r="D11" s="64"/>
      <c r="F11" s="80"/>
    </row>
    <row r="12" ht="20" customHeight="1" spans="1:8" x14ac:dyDescent="0.25">
      <c r="D12" s="80"/>
    </row>
    <row r="13" ht="20" customHeight="1" spans="1:8" x14ac:dyDescent="0.25">
      <c r="D13" s="80"/>
    </row>
    <row r="14" ht="20" customHeight="1" spans="1:8" x14ac:dyDescent="0.25">
      <c r="D14" s="80"/>
    </row>
    <row r="15" ht="20" customHeight="1" spans="1:8" x14ac:dyDescent="0.25">
      <c r="D15" s="80"/>
    </row>
    <row r="16" ht="20" customHeight="1" spans="1:8" x14ac:dyDescent="0.25">
      <c r="D16" s="80"/>
    </row>
    <row r="17" ht="20" customHeight="1" spans="1:8" x14ac:dyDescent="0.25">
      <c r="D17" s="80"/>
    </row>
    <row r="18" ht="20" customHeight="1" spans="1:8" x14ac:dyDescent="0.25">
      <c r="D18" s="80"/>
    </row>
    <row r="19" ht="20" customHeight="1" spans="1:8" x14ac:dyDescent="0.25">
      <c r="D19" s="80"/>
    </row>
    <row r="20" ht="20" customHeight="1" spans="1:8" x14ac:dyDescent="0.25">
      <c r="D20" s="80"/>
    </row>
    <row r="21" ht="20" customHeight="1" spans="1:8" x14ac:dyDescent="0.25">
      <c r="D21" s="80"/>
    </row>
  </sheetData>
  <mergeCells count="1">
    <mergeCell ref="H1:H4"/>
  </mergeCells>
  <conditionalFormatting sqref="B2:D21">
    <cfRule type="expression" dxfId="14" priority="1">
      <formula>AND(LEN(B2)&gt;0,MOD(ROW(),2)=0)</formula>
    </cfRule>
  </conditionalFormatting>
  <conditionalFormatting sqref="F2:F21">
    <cfRule type="expression" dxfId="15" priority="2">
      <formula>AND(LEN(F2)&gt;0,MOD(ROW(),2)=0)</formula>
    </cfRule>
  </conditionalFormatting>
  <printOptions horizontalCentered="1"/>
  <pageMargins left="0.5" right="0.5" top="0.5" bottom="0.5" header="0.3" footer="0.3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How to use</vt:lpstr>
      <vt:lpstr>Tool Inventory</vt:lpstr>
      <vt:lpstr>Checkout Log</vt:lpstr>
      <vt:lpstr>Maintenance Log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OrbitEquip</dc:creator>
  <dc:title>Free Equipment Inventory Template</dc:title>
  <dc:subject/>
  <dc:description/>
  <cp:keywords/>
  <cp:category/>
  <cp:lastModifiedBy>OrbitEquip</cp:lastModifiedBy>
  <dcterms:created xsi:type="dcterms:W3CDTF">2026-11-05T00:00:00Z</dcterms:created>
  <dcterms:modified xsi:type="dcterms:W3CDTF">2026-11-05T00:00:00Z</dcterms:modified>
</cp:coreProperties>
</file>